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 firstSheet="11" activeTab="17"/>
  </bookViews>
  <sheets>
    <sheet name="Establec, Trab y Emp Regist" sheetId="1" r:id="rId1"/>
    <sheet name="Inspección 1" sheetId="2" r:id="rId2"/>
    <sheet name="Inspección 2" sheetId="3" r:id="rId3"/>
    <sheet name="Inspección 3" sheetId="4" r:id="rId4"/>
    <sheet name="Inspección 4" sheetId="5" r:id="rId5"/>
    <sheet name="Higiene y Seguridad 1" sheetId="8" r:id="rId6"/>
    <sheet name="Higiene y Seguridad 2" sheetId="7" r:id="rId7"/>
    <sheet name="Higiene y Seguridad 3" sheetId="6" r:id="rId8"/>
    <sheet name="Asistencia Judicial 1" sheetId="9" r:id="rId9"/>
    <sheet name="Asistencia Judicial 2" sheetId="10" r:id="rId10"/>
    <sheet name="Asistencia Judicial 3" sheetId="11" r:id="rId11"/>
    <sheet name="Asistencia Judicial 4" sheetId="12" r:id="rId12"/>
    <sheet name="Trabajo Infantil 1" sheetId="14" r:id="rId13"/>
    <sheet name="Trabajo Infantil 2" sheetId="15" r:id="rId14"/>
    <sheet name="Trabajo Infantil 3" sheetId="13" r:id="rId15"/>
    <sheet name="Mediación 1" sheetId="16" r:id="rId16"/>
    <sheet name="Mediación 2" sheetId="17" r:id="rId17"/>
    <sheet name="Mediación 3" sheetId="19" r:id="rId1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9" l="1"/>
  <c r="D27" i="19"/>
  <c r="D26" i="19"/>
  <c r="D25" i="19"/>
  <c r="D24" i="19"/>
  <c r="D23" i="19"/>
  <c r="D22" i="19"/>
  <c r="D21" i="19"/>
  <c r="D20" i="19"/>
  <c r="D19" i="19"/>
  <c r="D18" i="19"/>
  <c r="D17" i="19"/>
  <c r="D16" i="19"/>
  <c r="D15" i="19"/>
  <c r="D14" i="19"/>
  <c r="D13" i="19"/>
  <c r="D12" i="19"/>
  <c r="D11" i="19"/>
  <c r="D10" i="19"/>
  <c r="D9" i="19"/>
  <c r="D8" i="19"/>
  <c r="D7" i="19"/>
  <c r="D6" i="19" s="1"/>
  <c r="I6" i="19"/>
  <c r="H6" i="19"/>
  <c r="G6" i="19"/>
  <c r="F6" i="19"/>
  <c r="E6" i="19"/>
  <c r="D29" i="17"/>
  <c r="D28" i="17"/>
  <c r="D27" i="17"/>
  <c r="D26" i="17"/>
  <c r="D25" i="17"/>
  <c r="D24" i="17"/>
  <c r="D23" i="17"/>
  <c r="D22" i="17"/>
  <c r="D21" i="17"/>
  <c r="D20" i="17"/>
  <c r="D19" i="17"/>
  <c r="D18" i="17"/>
  <c r="D17" i="17"/>
  <c r="D16" i="17"/>
  <c r="D15" i="17"/>
  <c r="D14" i="17"/>
  <c r="D13" i="17"/>
  <c r="D12" i="17"/>
  <c r="D11" i="17"/>
  <c r="D10" i="17"/>
  <c r="D9" i="17"/>
  <c r="D8" i="17"/>
  <c r="D7" i="17" s="1"/>
  <c r="I7" i="17"/>
  <c r="H7" i="17"/>
  <c r="G7" i="17"/>
  <c r="F7" i="17"/>
  <c r="E7" i="17"/>
  <c r="F14" i="16"/>
  <c r="G29" i="16"/>
  <c r="F29" i="16"/>
  <c r="G28" i="16"/>
  <c r="F28" i="16"/>
  <c r="G27" i="16"/>
  <c r="F27" i="16"/>
  <c r="G25" i="16"/>
  <c r="G24" i="16" s="1"/>
  <c r="F25" i="16"/>
  <c r="K24" i="16"/>
  <c r="I24" i="16"/>
  <c r="E24" i="16"/>
  <c r="F26" i="16" s="1"/>
  <c r="G15" i="16"/>
  <c r="G13" i="16"/>
  <c r="G12" i="16"/>
  <c r="G11" i="16"/>
  <c r="G10" i="16" s="1"/>
  <c r="K10" i="16"/>
  <c r="I10" i="16"/>
  <c r="E10" i="16"/>
  <c r="F11" i="16" s="1"/>
  <c r="H15" i="16" l="1"/>
  <c r="H27" i="16"/>
  <c r="F24" i="16"/>
  <c r="H28" i="16"/>
  <c r="L15" i="16"/>
  <c r="L12" i="16"/>
  <c r="J15" i="16"/>
  <c r="J12" i="16"/>
  <c r="L14" i="16"/>
  <c r="L11" i="16"/>
  <c r="J14" i="16"/>
  <c r="J11" i="16"/>
  <c r="J10" i="16" s="1"/>
  <c r="L13" i="16"/>
  <c r="J13" i="16"/>
  <c r="H12" i="16"/>
  <c r="L28" i="16"/>
  <c r="H26" i="16"/>
  <c r="J28" i="16"/>
  <c r="L25" i="16"/>
  <c r="J25" i="16"/>
  <c r="L27" i="16"/>
  <c r="J27" i="16"/>
  <c r="L29" i="16"/>
  <c r="J29" i="16"/>
  <c r="L26" i="16"/>
  <c r="J26" i="16"/>
  <c r="H13" i="16"/>
  <c r="H11" i="16"/>
  <c r="H10" i="16" s="1"/>
  <c r="F12" i="16"/>
  <c r="F10" i="16" s="1"/>
  <c r="F15" i="16"/>
  <c r="H25" i="16"/>
  <c r="H24" i="16" s="1"/>
  <c r="F13" i="16"/>
  <c r="L10" i="16" l="1"/>
  <c r="J24" i="16"/>
  <c r="L24" i="16"/>
  <c r="C30" i="15" l="1"/>
  <c r="C29" i="15"/>
  <c r="C28" i="15"/>
  <c r="C27" i="15"/>
  <c r="C26" i="15"/>
  <c r="C25" i="15"/>
  <c r="C24" i="15"/>
  <c r="C23" i="15"/>
  <c r="C22" i="15"/>
  <c r="C21" i="15"/>
  <c r="C20" i="15"/>
  <c r="C19" i="15"/>
  <c r="C18" i="15"/>
  <c r="C17" i="15"/>
  <c r="C16" i="15"/>
  <c r="C15" i="15"/>
  <c r="C14" i="15"/>
  <c r="C13" i="15"/>
  <c r="C12" i="15"/>
  <c r="C11" i="15"/>
  <c r="C10" i="15"/>
  <c r="C9" i="15"/>
  <c r="C8" i="15"/>
  <c r="C7" i="15" s="1"/>
  <c r="F7" i="15"/>
  <c r="E7" i="15"/>
  <c r="D7" i="15"/>
  <c r="F6" i="14"/>
  <c r="E6" i="14"/>
  <c r="E46" i="13" l="1"/>
  <c r="E45" i="13"/>
  <c r="F45" i="13" s="1"/>
  <c r="E44" i="13"/>
  <c r="F44" i="13" s="1"/>
  <c r="E43" i="13"/>
  <c r="F43" i="13" s="1"/>
  <c r="E42" i="13"/>
  <c r="F42" i="13" s="1"/>
  <c r="E41" i="13"/>
  <c r="F40" i="13"/>
  <c r="E40" i="13"/>
  <c r="E39" i="13"/>
  <c r="F39" i="13" s="1"/>
  <c r="E38" i="13"/>
  <c r="F38" i="13" s="1"/>
  <c r="E37" i="13"/>
  <c r="F37" i="13" s="1"/>
  <c r="E36" i="13"/>
  <c r="F36" i="13" s="1"/>
  <c r="E35" i="13"/>
  <c r="F34" i="13"/>
  <c r="E34" i="13"/>
  <c r="E33" i="13"/>
  <c r="F33" i="13" s="1"/>
  <c r="E32" i="13"/>
  <c r="F32" i="13" s="1"/>
  <c r="E31" i="13"/>
  <c r="F31" i="13" s="1"/>
  <c r="E30" i="13"/>
  <c r="F30" i="13" s="1"/>
  <c r="E29" i="13"/>
  <c r="F28" i="13"/>
  <c r="E28" i="13"/>
  <c r="E27" i="13"/>
  <c r="F27" i="13" s="1"/>
  <c r="E26" i="13"/>
  <c r="F26" i="13" s="1"/>
  <c r="E25" i="13"/>
  <c r="F25" i="13" s="1"/>
  <c r="E24" i="13"/>
  <c r="F24" i="13" s="1"/>
  <c r="E23" i="13"/>
  <c r="F23" i="13" s="1"/>
  <c r="F22" i="13"/>
  <c r="E22" i="13"/>
  <c r="E21" i="13"/>
  <c r="F21" i="13" s="1"/>
  <c r="E20" i="13"/>
  <c r="F20" i="13" s="1"/>
  <c r="E19" i="13"/>
  <c r="F19" i="13" s="1"/>
  <c r="E18" i="13"/>
  <c r="F18" i="13" s="1"/>
  <c r="E17" i="13"/>
  <c r="F17" i="13" s="1"/>
  <c r="F16" i="13"/>
  <c r="E16" i="13"/>
  <c r="E15" i="13"/>
  <c r="F15" i="13" s="1"/>
  <c r="E14" i="13"/>
  <c r="F14" i="13" s="1"/>
  <c r="E13" i="13"/>
  <c r="F13" i="13" s="1"/>
  <c r="E12" i="13"/>
  <c r="F12" i="13" s="1"/>
  <c r="E11" i="13"/>
  <c r="F11" i="13" s="1"/>
  <c r="F10" i="13"/>
  <c r="E10" i="13"/>
  <c r="E9" i="13"/>
  <c r="F9" i="13" s="1"/>
  <c r="E8" i="13"/>
  <c r="F8" i="13" s="1"/>
  <c r="E7" i="13"/>
  <c r="F7" i="13" s="1"/>
  <c r="H6" i="13"/>
  <c r="G6" i="13"/>
  <c r="E6" i="13"/>
  <c r="F41" i="13" s="1"/>
  <c r="F35" i="13" l="1"/>
  <c r="F46" i="13"/>
  <c r="F29" i="13"/>
  <c r="F6" i="13" s="1"/>
  <c r="E8" i="12" l="1"/>
  <c r="F14" i="12" s="1"/>
  <c r="F9" i="12" l="1"/>
  <c r="F11" i="12"/>
  <c r="F10" i="12"/>
  <c r="F12" i="12"/>
  <c r="F13" i="12"/>
  <c r="F8" i="12" l="1"/>
  <c r="F14" i="11" l="1"/>
  <c r="E4" i="11"/>
  <c r="F25" i="11" s="1"/>
  <c r="F26" i="11" l="1"/>
  <c r="F17" i="11"/>
  <c r="F18" i="11"/>
  <c r="F7" i="11"/>
  <c r="F19" i="11"/>
  <c r="F8" i="11"/>
  <c r="F20" i="11"/>
  <c r="F9" i="11"/>
  <c r="F21" i="11"/>
  <c r="F10" i="11"/>
  <c r="F22" i="11"/>
  <c r="F15" i="11"/>
  <c r="F16" i="11"/>
  <c r="F5" i="11"/>
  <c r="F6" i="11"/>
  <c r="F11" i="11"/>
  <c r="F23" i="11"/>
  <c r="F12" i="11"/>
  <c r="F24" i="11"/>
  <c r="F13" i="11"/>
  <c r="F4" i="11" l="1"/>
  <c r="F46" i="10" l="1"/>
  <c r="F45" i="10"/>
  <c r="F44" i="10"/>
  <c r="F43" i="10"/>
  <c r="F42" i="10"/>
  <c r="F41" i="10"/>
  <c r="F40" i="10"/>
  <c r="G40" i="10" s="1"/>
  <c r="F39" i="10"/>
  <c r="G39" i="10" s="1"/>
  <c r="F38" i="10"/>
  <c r="G38" i="10" s="1"/>
  <c r="F37" i="10"/>
  <c r="G37" i="10" s="1"/>
  <c r="F36" i="10"/>
  <c r="G36" i="10" s="1"/>
  <c r="F35" i="10"/>
  <c r="G35" i="10" s="1"/>
  <c r="F34" i="10"/>
  <c r="F33" i="10"/>
  <c r="F32" i="10"/>
  <c r="F31" i="10"/>
  <c r="F30" i="10"/>
  <c r="F29" i="10"/>
  <c r="G29" i="10" s="1"/>
  <c r="F28" i="10"/>
  <c r="G28" i="10" s="1"/>
  <c r="F27" i="10"/>
  <c r="F26" i="10"/>
  <c r="G26" i="10" s="1"/>
  <c r="F25" i="10"/>
  <c r="F24" i="10"/>
  <c r="F23" i="10"/>
  <c r="G23" i="10" s="1"/>
  <c r="F22" i="10"/>
  <c r="F21" i="10"/>
  <c r="F20" i="10"/>
  <c r="F19" i="10"/>
  <c r="F18" i="10"/>
  <c r="F17" i="10"/>
  <c r="G17" i="10" s="1"/>
  <c r="F16" i="10"/>
  <c r="G16" i="10" s="1"/>
  <c r="F15" i="10"/>
  <c r="G15" i="10" s="1"/>
  <c r="F14" i="10"/>
  <c r="G14" i="10" s="1"/>
  <c r="F13" i="10"/>
  <c r="G13" i="10" s="1"/>
  <c r="F12" i="10"/>
  <c r="G12" i="10" s="1"/>
  <c r="F11" i="10"/>
  <c r="G11" i="10" s="1"/>
  <c r="F10" i="10"/>
  <c r="F9" i="10"/>
  <c r="F8" i="10"/>
  <c r="F6" i="10" s="1"/>
  <c r="F7" i="10"/>
  <c r="J6" i="10"/>
  <c r="H6" i="10"/>
  <c r="K46" i="10" l="1"/>
  <c r="K43" i="10"/>
  <c r="I40" i="10"/>
  <c r="I37" i="10"/>
  <c r="G25" i="10"/>
  <c r="G22" i="10"/>
  <c r="I29" i="10"/>
  <c r="I23" i="10"/>
  <c r="I13" i="10"/>
  <c r="I46" i="10"/>
  <c r="I43" i="10"/>
  <c r="I32" i="10"/>
  <c r="I26" i="10"/>
  <c r="I20" i="10"/>
  <c r="I14" i="10"/>
  <c r="I11" i="10"/>
  <c r="I8" i="10"/>
  <c r="I41" i="10"/>
  <c r="K19" i="10"/>
  <c r="K13" i="10"/>
  <c r="I28" i="10"/>
  <c r="I10" i="10"/>
  <c r="K33" i="10"/>
  <c r="K30" i="10"/>
  <c r="K27" i="10"/>
  <c r="K24" i="10"/>
  <c r="K21" i="10"/>
  <c r="K18" i="10"/>
  <c r="K15" i="10"/>
  <c r="K12" i="10"/>
  <c r="K9" i="10"/>
  <c r="I35" i="10"/>
  <c r="K25" i="10"/>
  <c r="I22" i="10"/>
  <c r="K39" i="10"/>
  <c r="K36" i="10"/>
  <c r="I33" i="10"/>
  <c r="I30" i="10"/>
  <c r="I27" i="10"/>
  <c r="I24" i="10"/>
  <c r="I21" i="10"/>
  <c r="I18" i="10"/>
  <c r="I15" i="10"/>
  <c r="I12" i="10"/>
  <c r="I9" i="10"/>
  <c r="I38" i="10"/>
  <c r="I44" i="10"/>
  <c r="K31" i="10"/>
  <c r="K28" i="10"/>
  <c r="K16" i="10"/>
  <c r="K10" i="10"/>
  <c r="K37" i="10"/>
  <c r="I7" i="10"/>
  <c r="K45" i="10"/>
  <c r="K42" i="10"/>
  <c r="I39" i="10"/>
  <c r="I36" i="10"/>
  <c r="G33" i="10"/>
  <c r="G30" i="10"/>
  <c r="G27" i="10"/>
  <c r="G24" i="10"/>
  <c r="G21" i="10"/>
  <c r="G18" i="10"/>
  <c r="I31" i="10"/>
  <c r="I45" i="10"/>
  <c r="K22" i="10"/>
  <c r="I19" i="10"/>
  <c r="K32" i="10"/>
  <c r="K29" i="10"/>
  <c r="K26" i="10"/>
  <c r="K23" i="10"/>
  <c r="K20" i="10"/>
  <c r="K17" i="10"/>
  <c r="K14" i="10"/>
  <c r="K11" i="10"/>
  <c r="K8" i="10"/>
  <c r="K44" i="10"/>
  <c r="K7" i="10"/>
  <c r="K34" i="10"/>
  <c r="I25" i="10"/>
  <c r="I16" i="10"/>
  <c r="K41" i="10"/>
  <c r="K38" i="10"/>
  <c r="K35" i="10"/>
  <c r="I17" i="10"/>
  <c r="K40" i="10"/>
  <c r="G20" i="10"/>
  <c r="G32" i="10"/>
  <c r="G44" i="10"/>
  <c r="G9" i="10"/>
  <c r="G45" i="10"/>
  <c r="G41" i="10"/>
  <c r="G42" i="10"/>
  <c r="G7" i="10"/>
  <c r="G19" i="10"/>
  <c r="G31" i="10"/>
  <c r="G43" i="10"/>
  <c r="G10" i="10"/>
  <c r="G34" i="10"/>
  <c r="G46" i="10"/>
  <c r="G8" i="10"/>
  <c r="G6" i="10" l="1"/>
  <c r="K6" i="10"/>
  <c r="I6" i="10"/>
  <c r="E48" i="9" l="1"/>
  <c r="E47" i="9"/>
  <c r="E46" i="9"/>
  <c r="E45" i="9"/>
  <c r="E44" i="9"/>
  <c r="E43" i="9"/>
  <c r="E42" i="9"/>
  <c r="E41" i="9"/>
  <c r="E40" i="9"/>
  <c r="E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I8" i="9"/>
  <c r="G8" i="9"/>
  <c r="E8" i="9" l="1"/>
  <c r="F14" i="9" s="1"/>
  <c r="H40" i="9"/>
  <c r="H10" i="9"/>
  <c r="J30" i="9"/>
  <c r="H32" i="9" l="1"/>
  <c r="J40" i="9"/>
  <c r="H42" i="9"/>
  <c r="J36" i="9"/>
  <c r="F45" i="9"/>
  <c r="H46" i="9"/>
  <c r="H19" i="9"/>
  <c r="J23" i="9"/>
  <c r="H45" i="9"/>
  <c r="F37" i="9"/>
  <c r="J13" i="9"/>
  <c r="J38" i="9"/>
  <c r="F12" i="9"/>
  <c r="F8" i="9" s="1"/>
  <c r="J42" i="9"/>
  <c r="F25" i="9"/>
  <c r="F47" i="9"/>
  <c r="J41" i="9"/>
  <c r="F15" i="9"/>
  <c r="J45" i="9"/>
  <c r="F13" i="9"/>
  <c r="F10" i="9"/>
  <c r="J16" i="9"/>
  <c r="H35" i="9"/>
  <c r="F38" i="9"/>
  <c r="J44" i="9"/>
  <c r="J32" i="9"/>
  <c r="F18" i="9"/>
  <c r="H12" i="9"/>
  <c r="J48" i="9"/>
  <c r="F29" i="9"/>
  <c r="F48" i="9"/>
  <c r="J19" i="9"/>
  <c r="H38" i="9"/>
  <c r="H11" i="9"/>
  <c r="J47" i="9"/>
  <c r="J15" i="9"/>
  <c r="F21" i="9"/>
  <c r="H15" i="9"/>
  <c r="F23" i="9"/>
  <c r="F17" i="9"/>
  <c r="H31" i="9"/>
  <c r="J35" i="9"/>
  <c r="F9" i="9"/>
  <c r="J39" i="9"/>
  <c r="F31" i="9"/>
  <c r="H16" i="9"/>
  <c r="J37" i="9"/>
  <c r="J26" i="9"/>
  <c r="H48" i="9"/>
  <c r="F43" i="9"/>
  <c r="H28" i="9"/>
  <c r="J10" i="9"/>
  <c r="J8" i="9" s="1"/>
  <c r="J29" i="9"/>
  <c r="H9" i="9"/>
  <c r="F42" i="9"/>
  <c r="F36" i="9"/>
  <c r="J22" i="9"/>
  <c r="H41" i="9"/>
  <c r="H14" i="9"/>
  <c r="H13" i="9"/>
  <c r="H37" i="9"/>
  <c r="F24" i="9"/>
  <c r="H18" i="9"/>
  <c r="F34" i="9"/>
  <c r="F40" i="9"/>
  <c r="F11" i="9"/>
  <c r="J25" i="9"/>
  <c r="H44" i="9"/>
  <c r="H17" i="9"/>
  <c r="H34" i="9"/>
  <c r="H22" i="9"/>
  <c r="F27" i="9"/>
  <c r="H21" i="9"/>
  <c r="F32" i="9"/>
  <c r="F28" i="9"/>
  <c r="J20" i="9"/>
  <c r="J21" i="9"/>
  <c r="J28" i="9"/>
  <c r="H47" i="9"/>
  <c r="H20" i="9"/>
  <c r="F44" i="9"/>
  <c r="J43" i="9"/>
  <c r="F30" i="9"/>
  <c r="H24" i="9"/>
  <c r="F20" i="9"/>
  <c r="F16" i="9"/>
  <c r="J46" i="9"/>
  <c r="J31" i="9"/>
  <c r="J12" i="9"/>
  <c r="H23" i="9"/>
  <c r="J11" i="9"/>
  <c r="F41" i="9"/>
  <c r="F33" i="9"/>
  <c r="H27" i="9"/>
  <c r="F46" i="9"/>
  <c r="F39" i="9"/>
  <c r="J9" i="9"/>
  <c r="J34" i="9"/>
  <c r="J27" i="9"/>
  <c r="H26" i="9"/>
  <c r="J14" i="9"/>
  <c r="J18" i="9"/>
  <c r="H36" i="9"/>
  <c r="H30" i="9"/>
  <c r="F22" i="9"/>
  <c r="F26" i="9"/>
  <c r="J24" i="9"/>
  <c r="H43" i="9"/>
  <c r="J33" i="9"/>
  <c r="H29" i="9"/>
  <c r="J17" i="9"/>
  <c r="H25" i="9"/>
  <c r="H39" i="9"/>
  <c r="H33" i="9"/>
  <c r="F19" i="9"/>
  <c r="H8" i="9" l="1"/>
  <c r="E5" i="7" l="1"/>
  <c r="F45" i="7" s="1"/>
  <c r="F29" i="7" l="1"/>
  <c r="F41" i="7"/>
  <c r="F6" i="7"/>
  <c r="F18" i="7"/>
  <c r="F30" i="7"/>
  <c r="F42" i="7"/>
  <c r="F28" i="7"/>
  <c r="F40" i="7"/>
  <c r="F17" i="7"/>
  <c r="F7" i="7"/>
  <c r="F19" i="7"/>
  <c r="F31" i="7"/>
  <c r="F43" i="7"/>
  <c r="F22" i="7"/>
  <c r="F11" i="7"/>
  <c r="F35" i="7"/>
  <c r="F24" i="7"/>
  <c r="F13" i="7"/>
  <c r="F37" i="7"/>
  <c r="F26" i="7"/>
  <c r="F27" i="7"/>
  <c r="F44" i="7"/>
  <c r="F10" i="7"/>
  <c r="F34" i="7"/>
  <c r="F23" i="7"/>
  <c r="F12" i="7"/>
  <c r="F36" i="7"/>
  <c r="F25" i="7"/>
  <c r="F14" i="7"/>
  <c r="F38" i="7"/>
  <c r="F15" i="7"/>
  <c r="F39" i="7"/>
  <c r="F16" i="7"/>
  <c r="F8" i="7"/>
  <c r="F20" i="7"/>
  <c r="F32" i="7"/>
  <c r="F9" i="7"/>
  <c r="F21" i="7"/>
  <c r="F33" i="7"/>
  <c r="F5" i="7" l="1"/>
  <c r="F35" i="6" l="1"/>
  <c r="F24" i="6"/>
  <c r="F23" i="6"/>
  <c r="F12" i="6"/>
  <c r="F11" i="6"/>
  <c r="H6" i="6"/>
  <c r="G6" i="6"/>
  <c r="E6" i="6"/>
  <c r="F46" i="6" s="1"/>
  <c r="F36" i="6" l="1"/>
  <c r="F13" i="6"/>
  <c r="F25" i="6"/>
  <c r="F37" i="6"/>
  <c r="F16" i="6"/>
  <c r="F28" i="6"/>
  <c r="F40" i="6"/>
  <c r="F41" i="6"/>
  <c r="F18" i="6"/>
  <c r="F30" i="6"/>
  <c r="F42" i="6"/>
  <c r="F26" i="6"/>
  <c r="F27" i="6"/>
  <c r="F43" i="6"/>
  <c r="F14" i="6"/>
  <c r="F38" i="6"/>
  <c r="F15" i="6"/>
  <c r="F39" i="6"/>
  <c r="F17" i="6"/>
  <c r="F29" i="6"/>
  <c r="F7" i="6"/>
  <c r="F19" i="6"/>
  <c r="F31" i="6"/>
  <c r="F8" i="6"/>
  <c r="F20" i="6"/>
  <c r="F32" i="6"/>
  <c r="F44" i="6"/>
  <c r="F9" i="6"/>
  <c r="F21" i="6"/>
  <c r="F33" i="6"/>
  <c r="F45" i="6"/>
  <c r="F10" i="6"/>
  <c r="F22" i="6"/>
  <c r="F34" i="6"/>
  <c r="F6" i="6" l="1"/>
  <c r="E4" i="5" l="1"/>
  <c r="F23" i="5" s="1"/>
  <c r="F12" i="5" l="1"/>
  <c r="F16" i="5"/>
  <c r="F21" i="5"/>
  <c r="F14" i="5"/>
  <c r="F5" i="5"/>
  <c r="F18" i="5"/>
  <c r="F19" i="5"/>
  <c r="F8" i="5"/>
  <c r="F9" i="5"/>
  <c r="F10" i="5"/>
  <c r="F22" i="5"/>
  <c r="F13" i="5"/>
  <c r="F15" i="5"/>
  <c r="F17" i="5"/>
  <c r="F6" i="5"/>
  <c r="F7" i="5"/>
  <c r="F20" i="5"/>
  <c r="F11" i="5"/>
  <c r="F4" i="5" l="1"/>
  <c r="F9" i="4" l="1"/>
  <c r="E9" i="4"/>
  <c r="E17" i="3" l="1"/>
  <c r="E16" i="3"/>
  <c r="E15" i="3"/>
  <c r="E14" i="3"/>
  <c r="E13" i="3"/>
  <c r="E12" i="3"/>
  <c r="E11" i="3"/>
  <c r="E10" i="3"/>
  <c r="E9" i="3"/>
  <c r="E8" i="3"/>
  <c r="I7" i="3"/>
  <c r="G7" i="3"/>
  <c r="E7" i="3" l="1"/>
  <c r="J17" i="3" l="1"/>
  <c r="J14" i="3"/>
  <c r="J11" i="3"/>
  <c r="J8" i="3"/>
  <c r="H17" i="3"/>
  <c r="H14" i="3"/>
  <c r="H11" i="3"/>
  <c r="H8" i="3"/>
  <c r="J9" i="3"/>
  <c r="H12" i="3"/>
  <c r="J16" i="3"/>
  <c r="J13" i="3"/>
  <c r="J10" i="3"/>
  <c r="H16" i="3"/>
  <c r="H13" i="3"/>
  <c r="H10" i="3"/>
  <c r="J12" i="3"/>
  <c r="H9" i="3"/>
  <c r="F16" i="3"/>
  <c r="J15" i="3"/>
  <c r="H15" i="3"/>
  <c r="F13" i="3"/>
  <c r="F11" i="3"/>
  <c r="F17" i="3"/>
  <c r="F14" i="3"/>
  <c r="F10" i="3"/>
  <c r="F9" i="3"/>
  <c r="F15" i="3"/>
  <c r="F8" i="3"/>
  <c r="F12" i="3"/>
  <c r="H7" i="3" l="1"/>
  <c r="F7" i="3"/>
  <c r="J7" i="3"/>
  <c r="E46" i="2" l="1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 s="1"/>
  <c r="K6" i="2"/>
  <c r="J6" i="2"/>
  <c r="H6" i="2"/>
  <c r="F6" i="2"/>
  <c r="I41" i="2" l="1"/>
  <c r="I37" i="2"/>
  <c r="I33" i="2"/>
  <c r="I29" i="2"/>
  <c r="I25" i="2"/>
  <c r="I21" i="2"/>
  <c r="I17" i="2"/>
  <c r="I13" i="2"/>
  <c r="I9" i="2"/>
  <c r="I35" i="2"/>
  <c r="I27" i="2"/>
  <c r="I11" i="2"/>
  <c r="I30" i="2"/>
  <c r="I10" i="2"/>
  <c r="G42" i="2"/>
  <c r="G18" i="2"/>
  <c r="I45" i="2"/>
  <c r="G41" i="2"/>
  <c r="G37" i="2"/>
  <c r="G33" i="2"/>
  <c r="G29" i="2"/>
  <c r="G25" i="2"/>
  <c r="G21" i="2"/>
  <c r="G17" i="2"/>
  <c r="G13" i="2"/>
  <c r="G9" i="2"/>
  <c r="I40" i="2"/>
  <c r="I36" i="2"/>
  <c r="I32" i="2"/>
  <c r="I28" i="2"/>
  <c r="I20" i="2"/>
  <c r="I16" i="2"/>
  <c r="I12" i="2"/>
  <c r="I8" i="2"/>
  <c r="I39" i="2"/>
  <c r="I23" i="2"/>
  <c r="I18" i="2"/>
  <c r="G14" i="2"/>
  <c r="G46" i="2"/>
  <c r="G45" i="2"/>
  <c r="I44" i="2"/>
  <c r="I24" i="2"/>
  <c r="I15" i="2"/>
  <c r="I7" i="2"/>
  <c r="I26" i="2"/>
  <c r="G34" i="2"/>
  <c r="G22" i="2"/>
  <c r="G44" i="2"/>
  <c r="G40" i="2"/>
  <c r="G36" i="2"/>
  <c r="G32" i="2"/>
  <c r="G28" i="2"/>
  <c r="G24" i="2"/>
  <c r="G20" i="2"/>
  <c r="G16" i="2"/>
  <c r="G12" i="2"/>
  <c r="G8" i="2"/>
  <c r="I43" i="2"/>
  <c r="I31" i="2"/>
  <c r="I19" i="2"/>
  <c r="I38" i="2"/>
  <c r="I14" i="2"/>
  <c r="G38" i="2"/>
  <c r="G30" i="2"/>
  <c r="G10" i="2"/>
  <c r="G43" i="2"/>
  <c r="G39" i="2"/>
  <c r="G35" i="2"/>
  <c r="G31" i="2"/>
  <c r="G27" i="2"/>
  <c r="G23" i="2"/>
  <c r="G19" i="2"/>
  <c r="G15" i="2"/>
  <c r="G11" i="2"/>
  <c r="G7" i="2"/>
  <c r="I42" i="2"/>
  <c r="I34" i="2"/>
  <c r="I22" i="2"/>
  <c r="I46" i="2"/>
  <c r="G26" i="2"/>
  <c r="J40" i="1" l="1"/>
  <c r="J39" i="1"/>
  <c r="H39" i="1"/>
  <c r="J38" i="1"/>
  <c r="H38" i="1"/>
  <c r="F38" i="1"/>
  <c r="J37" i="1"/>
  <c r="H37" i="1"/>
  <c r="F37" i="1"/>
  <c r="J36" i="1"/>
  <c r="J35" i="1"/>
  <c r="H35" i="1"/>
  <c r="J34" i="1"/>
  <c r="H34" i="1"/>
  <c r="F34" i="1"/>
  <c r="J33" i="1"/>
  <c r="H33" i="1"/>
  <c r="F33" i="1"/>
  <c r="J32" i="1"/>
  <c r="J31" i="1"/>
  <c r="H31" i="1"/>
  <c r="J30" i="1"/>
  <c r="H30" i="1"/>
  <c r="F30" i="1"/>
  <c r="J29" i="1"/>
  <c r="H29" i="1"/>
  <c r="F29" i="1"/>
  <c r="J28" i="1"/>
  <c r="J27" i="1"/>
  <c r="H27" i="1"/>
  <c r="J26" i="1"/>
  <c r="H26" i="1"/>
  <c r="F26" i="1"/>
  <c r="J25" i="1"/>
  <c r="H25" i="1"/>
  <c r="F25" i="1"/>
  <c r="J24" i="1"/>
  <c r="J23" i="1"/>
  <c r="H23" i="1"/>
  <c r="J22" i="1"/>
  <c r="H22" i="1"/>
  <c r="F22" i="1"/>
  <c r="J21" i="1"/>
  <c r="H21" i="1"/>
  <c r="F21" i="1"/>
  <c r="J20" i="1"/>
  <c r="J19" i="1"/>
  <c r="H19" i="1"/>
  <c r="J18" i="1"/>
  <c r="H18" i="1"/>
  <c r="F18" i="1"/>
  <c r="J17" i="1"/>
  <c r="H17" i="1"/>
  <c r="F17" i="1"/>
  <c r="J16" i="1"/>
  <c r="J15" i="1"/>
  <c r="H15" i="1"/>
  <c r="J14" i="1"/>
  <c r="H14" i="1"/>
  <c r="F14" i="1"/>
  <c r="J13" i="1"/>
  <c r="H13" i="1"/>
  <c r="F13" i="1"/>
  <c r="J12" i="1"/>
  <c r="J11" i="1"/>
  <c r="H11" i="1"/>
  <c r="J10" i="1"/>
  <c r="H10" i="1"/>
  <c r="F10" i="1"/>
  <c r="J9" i="1"/>
  <c r="H9" i="1"/>
  <c r="F9" i="1"/>
  <c r="J8" i="1"/>
  <c r="J7" i="1"/>
  <c r="H7" i="1"/>
  <c r="J6" i="1"/>
  <c r="H6" i="1"/>
  <c r="F6" i="1"/>
  <c r="J5" i="1"/>
  <c r="H5" i="1"/>
  <c r="F5" i="1"/>
  <c r="I4" i="1"/>
  <c r="J44" i="1" s="1"/>
  <c r="G4" i="1"/>
  <c r="H40" i="1" s="1"/>
  <c r="E4" i="1"/>
  <c r="F40" i="1" s="1"/>
  <c r="F41" i="1" l="1"/>
  <c r="H41" i="1"/>
  <c r="J41" i="1"/>
  <c r="J4" i="1" s="1"/>
  <c r="F42" i="1"/>
  <c r="J42" i="1"/>
  <c r="F43" i="1"/>
  <c r="H43" i="1"/>
  <c r="J43" i="1"/>
  <c r="F44" i="1"/>
  <c r="H44" i="1"/>
  <c r="F7" i="1"/>
  <c r="F4" i="1" s="1"/>
  <c r="F11" i="1"/>
  <c r="F15" i="1"/>
  <c r="F19" i="1"/>
  <c r="F23" i="1"/>
  <c r="F27" i="1"/>
  <c r="F31" i="1"/>
  <c r="F35" i="1"/>
  <c r="F39" i="1"/>
  <c r="F8" i="1"/>
  <c r="F12" i="1"/>
  <c r="F16" i="1"/>
  <c r="F20" i="1"/>
  <c r="F24" i="1"/>
  <c r="F28" i="1"/>
  <c r="F32" i="1"/>
  <c r="F36" i="1"/>
  <c r="H8" i="1"/>
  <c r="H4" i="1" s="1"/>
  <c r="H12" i="1"/>
  <c r="H16" i="1"/>
  <c r="H20" i="1"/>
  <c r="H24" i="1"/>
  <c r="H28" i="1"/>
  <c r="H32" i="1"/>
  <c r="H36" i="1"/>
</calcChain>
</file>

<file path=xl/sharedStrings.xml><?xml version="1.0" encoding="utf-8"?>
<sst xmlns="http://schemas.openxmlformats.org/spreadsheetml/2006/main" count="770" uniqueCount="254">
  <si>
    <t>Empresas y Establecimientos con Trabajadores  Registrados, Según Region de Planificacion y Representacion Local de Trabajo, Enero-Marzo Año 2022</t>
  </si>
  <si>
    <t>Región</t>
  </si>
  <si>
    <t>Representación Local</t>
  </si>
  <si>
    <t>Empresas</t>
  </si>
  <si>
    <t>Establecimientos</t>
  </si>
  <si>
    <t>Trabajadores</t>
  </si>
  <si>
    <t>No.</t>
  </si>
  <si>
    <t>%</t>
  </si>
  <si>
    <t>Total Pais</t>
  </si>
  <si>
    <t>Ozama o Metropolitana</t>
  </si>
  <si>
    <t>Distrito Nacional</t>
  </si>
  <si>
    <t xml:space="preserve">Santo Domingo </t>
  </si>
  <si>
    <t>Santo Domingo Oeste</t>
  </si>
  <si>
    <t>Valdesia</t>
  </si>
  <si>
    <t>Azua</t>
  </si>
  <si>
    <t>Baní, Peravia</t>
  </si>
  <si>
    <t>San Cristóbal</t>
  </si>
  <si>
    <t>Villa Altagracia</t>
  </si>
  <si>
    <t>Haina</t>
  </si>
  <si>
    <t>San José de Ocoa</t>
  </si>
  <si>
    <t>Higuamo</t>
  </si>
  <si>
    <t>Monte Plata</t>
  </si>
  <si>
    <t>Hato Mayor</t>
  </si>
  <si>
    <t>San Pedro de Macorís</t>
  </si>
  <si>
    <t>Yuma</t>
  </si>
  <si>
    <t>La Romana</t>
  </si>
  <si>
    <t>La Altagracia Higuey-Bavaro</t>
  </si>
  <si>
    <t>El Seybo</t>
  </si>
  <si>
    <t xml:space="preserve">Cibao Nordeste </t>
  </si>
  <si>
    <t>San Francisco Macorís (Duarte)</t>
  </si>
  <si>
    <t>Maria Trinidad Sánchez (Nagua)</t>
  </si>
  <si>
    <t>Hermanas Mirabal (Salcedo)</t>
  </si>
  <si>
    <t>Las Terrenas</t>
  </si>
  <si>
    <t>Samana</t>
  </si>
  <si>
    <t>Cibao Sur</t>
  </si>
  <si>
    <t>Monseñor Nouel ( Bonao)</t>
  </si>
  <si>
    <t>La Vega</t>
  </si>
  <si>
    <t>Constanza ( La Vega)</t>
  </si>
  <si>
    <t>Jarabacoa ( La Vega)</t>
  </si>
  <si>
    <t>Sánchez Ramírez ( Cotui)</t>
  </si>
  <si>
    <t>Cibao Norte</t>
  </si>
  <si>
    <t>Moca, Espaillat</t>
  </si>
  <si>
    <t>Puerto Plata</t>
  </si>
  <si>
    <t xml:space="preserve">Santiago </t>
  </si>
  <si>
    <t>Cibao Noroeste</t>
  </si>
  <si>
    <t>Dajabón</t>
  </si>
  <si>
    <t>Monte Cristi</t>
  </si>
  <si>
    <t>Santiago Rodríguez</t>
  </si>
  <si>
    <t>Mao, Valverde</t>
  </si>
  <si>
    <t>El Valle</t>
  </si>
  <si>
    <t>Elías Piña</t>
  </si>
  <si>
    <t>San Juan de la Maguana</t>
  </si>
  <si>
    <t xml:space="preserve">Las Matas de Farfán </t>
  </si>
  <si>
    <t>Enriquillo</t>
  </si>
  <si>
    <t>Neyba, Bahoruco</t>
  </si>
  <si>
    <t>Barahona</t>
  </si>
  <si>
    <t>Duverge, Independencia</t>
  </si>
  <si>
    <t>Pedernales</t>
  </si>
  <si>
    <t>Sin Representación Local</t>
  </si>
  <si>
    <r>
      <rPr>
        <b/>
        <sz val="8"/>
        <color theme="1"/>
        <rFont val="Bookman Old Style"/>
        <family val="1"/>
      </rPr>
      <t>Fuente</t>
    </r>
    <r>
      <rPr>
        <sz val="8"/>
        <color theme="1"/>
        <rFont val="Bookman Old Style"/>
        <family val="1"/>
      </rPr>
      <t>: Sistema Integrado de Registros Laborales (SIRLA), Departamento de Registro y Control de Acciones Laborales, Dirección General de Trabajo (DGT)</t>
    </r>
  </si>
  <si>
    <t xml:space="preserve">VISISTAS DE INSPECCION DEL TRABAJO POR TIPO DE ACTIVIDAD,SEGUN REGIONES DE PLANIFICACION, REPRESENTACION Y AGENCIA LOCAL DE TRABAJO, ENERO-MARZO AÑO 2023                                                             </t>
  </si>
  <si>
    <t>Representación y Agencia Local</t>
  </si>
  <si>
    <t xml:space="preserve">Visitas de Inspección </t>
  </si>
  <si>
    <t xml:space="preserve"> Actas de Apercibimiento Levantadas</t>
  </si>
  <si>
    <t>Acta de Infracción</t>
  </si>
  <si>
    <t>Total</t>
  </si>
  <si>
    <t>Regular</t>
  </si>
  <si>
    <t>Especial</t>
  </si>
  <si>
    <t>Total País</t>
  </si>
  <si>
    <t>La Altagracia ( Higuey)</t>
  </si>
  <si>
    <t>Verón Bávaro</t>
  </si>
  <si>
    <t>Samaná</t>
  </si>
  <si>
    <r>
      <t>Fuente:</t>
    </r>
    <r>
      <rPr>
        <i/>
        <sz val="8"/>
        <color rgb="FF000000"/>
        <rFont val="Bookman Old Style"/>
        <family val="1"/>
      </rPr>
      <t xml:space="preserve"> Dirección de Coordinación del Sistema de Inspección, formulario RLT-2</t>
    </r>
  </si>
  <si>
    <t xml:space="preserve">  </t>
  </si>
  <si>
    <t>Público Atendido por Sexo y Cálculo de Prestaciones, Enero-Marzo, Año 2023</t>
  </si>
  <si>
    <t xml:space="preserve">Región </t>
  </si>
  <si>
    <t xml:space="preserve">                                              Público atendido</t>
  </si>
  <si>
    <t>Hombre</t>
  </si>
  <si>
    <t>Mujer</t>
  </si>
  <si>
    <t>Cibao Nordeste</t>
  </si>
  <si>
    <r>
      <t>Fuente:</t>
    </r>
    <r>
      <rPr>
        <i/>
        <sz val="8"/>
        <color rgb="FF000000"/>
        <rFont val="Calibri"/>
        <family val="2"/>
        <scheme val="minor"/>
      </rPr>
      <t xml:space="preserve"> Dirección de Coordinación del Sistema de Inspección, Formulario RLT-02</t>
    </r>
  </si>
  <si>
    <t>Visitas de Inspección por Rama de Actividad Económica, Año Enero-Marzo 2023</t>
  </si>
  <si>
    <t>Rama de Actividad Económica</t>
  </si>
  <si>
    <t>Cantidad</t>
  </si>
  <si>
    <t xml:space="preserve">Agricultura, ganadería, caza, silvicultura y pesca </t>
  </si>
  <si>
    <t xml:space="preserve">Explotación de Minas y Canteras </t>
  </si>
  <si>
    <t xml:space="preserve">Industrias Manufactureras </t>
  </si>
  <si>
    <t xml:space="preserve">Suministro de electricidad, gas, vapor y aire acondicionado </t>
  </si>
  <si>
    <t>Suministro de agua, alcantarillado, gestión de desechos y actividades de saneamiento</t>
  </si>
  <si>
    <t xml:space="preserve">Construcción </t>
  </si>
  <si>
    <t>Comercio al por Mayor y Menor; reparación de vehículos de motor y de las motocicletas</t>
  </si>
  <si>
    <t xml:space="preserve">Transporte, almacenamiento y comunicaciones  </t>
  </si>
  <si>
    <t xml:space="preserve">Alojamiento y servicios de comida (hoteles y restaurantes) </t>
  </si>
  <si>
    <t xml:space="preserve">Información y Comunicación </t>
  </si>
  <si>
    <t>Actividades financieras y de seguros (Intermediación financiera)</t>
  </si>
  <si>
    <t xml:space="preserve">Act. inmobiliarias, empresariales y de alquiler </t>
  </si>
  <si>
    <t xml:space="preserve">Act. profesionales, científicas y técnicas </t>
  </si>
  <si>
    <t xml:space="preserve">Actividades administrativas y servicios de apoyo </t>
  </si>
  <si>
    <t>Adm. pública y defensa; planes de seguridad social de afiliación obligatoria</t>
  </si>
  <si>
    <t xml:space="preserve">Enseñanza </t>
  </si>
  <si>
    <t>Servicios sociales y relacionados con la salud humana Artes, entretenimiento y recreación</t>
  </si>
  <si>
    <t xml:space="preserve">Otras act. de servicios comunitarios, sociales y personales </t>
  </si>
  <si>
    <t>Activ. de los hogares en calidad de empleador, act.</t>
  </si>
  <si>
    <t>Indiferencias de producción de bienes y servicios de los hogares para uso propio</t>
  </si>
  <si>
    <t xml:space="preserve">Organizaciones y órganos extraterritoriales </t>
  </si>
  <si>
    <t xml:space="preserve">No pueden clasificarse según la Actividad Económica </t>
  </si>
  <si>
    <r>
      <rPr>
        <b/>
        <sz val="7"/>
        <color rgb="FF000000"/>
        <rFont val="Bookman Old Style"/>
        <family val="1"/>
      </rPr>
      <t>Fuente</t>
    </r>
    <r>
      <rPr>
        <sz val="7"/>
        <color rgb="FF000000"/>
        <rFont val="Bookman Old Style"/>
        <family val="1"/>
      </rPr>
      <t>: Dirección de Coordinación del Sistema de Inspección, formulario RLT-02</t>
    </r>
  </si>
  <si>
    <t>Infracciones Laborales Levantadas Por tipo de Artículo Violado, Enero-Marzo, Año 2023</t>
  </si>
  <si>
    <t>Violación</t>
  </si>
  <si>
    <t>Horas Extras</t>
  </si>
  <si>
    <t xml:space="preserve">Horas Nocturnas </t>
  </si>
  <si>
    <t xml:space="preserve">Descanso Semanal </t>
  </si>
  <si>
    <t>Días Feriados</t>
  </si>
  <si>
    <t xml:space="preserve">Protección del Salario </t>
  </si>
  <si>
    <t xml:space="preserve">Salario Mínimo </t>
  </si>
  <si>
    <t>Salario de Vacaciones</t>
  </si>
  <si>
    <t xml:space="preserve">Salario de Navidad </t>
  </si>
  <si>
    <t xml:space="preserve">Salario de Part. en los Beneficios </t>
  </si>
  <si>
    <t xml:space="preserve">Protección del Menor </t>
  </si>
  <si>
    <t xml:space="preserve">Asociación y Fuero Sindical </t>
  </si>
  <si>
    <t xml:space="preserve">Nacionalización Cont. Trabajo </t>
  </si>
  <si>
    <t xml:space="preserve">Propina Legal </t>
  </si>
  <si>
    <t xml:space="preserve">Protección de la Maternidad </t>
  </si>
  <si>
    <t>Reglamento Interior del Trabajo 258-93</t>
  </si>
  <si>
    <t>Ley 87-01 Seguridad Social (Inscripción)</t>
  </si>
  <si>
    <t>Ley 87-01 Seguridad Social ( No pago)</t>
  </si>
  <si>
    <t xml:space="preserve">Resoluciones del Comité Nacional Salario </t>
  </si>
  <si>
    <t>Reglamento 522-06 de Seguridad y Salud en el Trabajo</t>
  </si>
  <si>
    <r>
      <rPr>
        <b/>
        <i/>
        <sz val="8"/>
        <color rgb="FF000000"/>
        <rFont val="Bookman Old Style"/>
        <family val="1"/>
      </rPr>
      <t>Fuente</t>
    </r>
    <r>
      <rPr>
        <i/>
        <sz val="8"/>
        <color rgb="FF000000"/>
        <rFont val="Bookman Old Style"/>
        <family val="1"/>
      </rPr>
      <t>: Dirección de Coordinación del Sistema de Inspección, formulario  RLT-03</t>
    </r>
  </si>
  <si>
    <t>Cantidad de Acciones de Evaluaciones y Monitores Realizadas por Empresas, Región de Planificación y Representación Local de Trabajo, Enero-Marzo, Año 2023</t>
  </si>
  <si>
    <t>Cantidad de Empresas</t>
  </si>
  <si>
    <t>Sexo</t>
  </si>
  <si>
    <t>Masculino</t>
  </si>
  <si>
    <t>Femenino</t>
  </si>
  <si>
    <t xml:space="preserve">Distrito Nacional </t>
  </si>
  <si>
    <t>Santo Domingo  Este</t>
  </si>
  <si>
    <t>Bani, peravia</t>
  </si>
  <si>
    <t>Constanza</t>
  </si>
  <si>
    <t>Sanchez Ramirez (Cotui)</t>
  </si>
  <si>
    <t>Las Matas de Farfán</t>
  </si>
  <si>
    <t xml:space="preserve"> </t>
  </si>
  <si>
    <r>
      <rPr>
        <b/>
        <i/>
        <sz val="8"/>
        <color theme="1"/>
        <rFont val="Bookman Old Style"/>
        <family val="1"/>
      </rPr>
      <t>Fuente</t>
    </r>
    <r>
      <rPr>
        <i/>
        <sz val="8"/>
        <color theme="1"/>
        <rFont val="Bookman Old Style"/>
        <family val="1"/>
      </rPr>
      <t>: Dirección General de Higiene y Seguridad Industrial</t>
    </r>
  </si>
  <si>
    <t>Comités de Higiene y Seguridad del Trabajo Creados Según Región de Planificación y Representación Local de Trabajo, Enero-Marzo, Año 2023</t>
  </si>
  <si>
    <t xml:space="preserve">Comités </t>
  </si>
  <si>
    <t>Comités de  Higiene y Seguridad del Trabajo Creados Según Gestión, Enero-Marzo  2023</t>
  </si>
  <si>
    <t>Descripción</t>
  </si>
  <si>
    <t>Comites Mixtos</t>
  </si>
  <si>
    <t>Registro de Coordinadores</t>
  </si>
  <si>
    <t>Minutas de Reuniones de Comités Mixtos</t>
  </si>
  <si>
    <t>Establecimientos Evaluados</t>
  </si>
  <si>
    <t>Establecimientos Monitoreados</t>
  </si>
  <si>
    <t>Establecimientos Auditados</t>
  </si>
  <si>
    <t>Investigación de Accidentes</t>
  </si>
  <si>
    <t>Denuncias</t>
  </si>
  <si>
    <t>Intercambios Interinstitucionales</t>
  </si>
  <si>
    <t>Atención al Cliente</t>
  </si>
  <si>
    <t>Programas de Seguridad y Salud Evaluados</t>
  </si>
  <si>
    <t>Nuevos Proveedores de Servicios</t>
  </si>
  <si>
    <t>Cantidad de participantes en las acciones formativas</t>
  </si>
  <si>
    <r>
      <rPr>
        <b/>
        <i/>
        <sz val="12"/>
        <color theme="1"/>
        <rFont val="Baskerville Old Face"/>
        <family val="1"/>
      </rPr>
      <t>Fuente</t>
    </r>
    <r>
      <rPr>
        <i/>
        <sz val="12"/>
        <color theme="1"/>
        <rFont val="Baskerville Old Face"/>
        <family val="1"/>
      </rPr>
      <t>:  Dirección General de Higiene y Seguridad Industrial</t>
    </r>
  </si>
  <si>
    <t>Público Atendido en Asistencia Judicial por Sexo, Según Región de Planificación y  Representación Local de Enero-Marzo, Año 2023</t>
  </si>
  <si>
    <t>Total Público</t>
  </si>
  <si>
    <t>No</t>
  </si>
  <si>
    <t>Santo Domingo Este</t>
  </si>
  <si>
    <r>
      <rPr>
        <b/>
        <sz val="9"/>
        <color theme="1"/>
        <rFont val="Baskerville Old Face"/>
        <family val="1"/>
      </rPr>
      <t>Fuente</t>
    </r>
    <r>
      <rPr>
        <sz val="9"/>
        <color theme="1"/>
        <rFont val="Baskerville Old Face"/>
        <family val="1"/>
      </rPr>
      <t>: Departamento de Asistencia Judicial</t>
    </r>
  </si>
  <si>
    <t>Público Atendido en Asistencia Judicial, Según  Actores Laborales, Por Región de Planificación y  Representación Local de Trabajo, Enero-Marzo, Año 2023</t>
  </si>
  <si>
    <t>Trabajador</t>
  </si>
  <si>
    <t>Empleador</t>
  </si>
  <si>
    <t>Público Atendido con Expedientes Judiciales por Rama de Actividad Económica, Enero-Marzo, Año 2023</t>
  </si>
  <si>
    <t xml:space="preserve">Transporte y almacenamiento   </t>
  </si>
  <si>
    <t xml:space="preserve">Información y Comunicaciónes </t>
  </si>
  <si>
    <t>No pueden clasificarse según Actividad Económica</t>
  </si>
  <si>
    <r>
      <rPr>
        <b/>
        <i/>
        <sz val="9"/>
        <color theme="1"/>
        <rFont val="Baskerville Old Face"/>
        <family val="1"/>
      </rPr>
      <t>Fuente</t>
    </r>
    <r>
      <rPr>
        <i/>
        <sz val="9"/>
        <color theme="1"/>
        <rFont val="Baskerville Old Face"/>
        <family val="1"/>
      </rPr>
      <t>: Departamento de Asistencia Judicial</t>
    </r>
  </si>
  <si>
    <t>Público Atendido con expedientes Judiciales, Según Motivo de la demanda, Enero-Marzo Año 2023</t>
  </si>
  <si>
    <t>Motivo de la demanda</t>
  </si>
  <si>
    <t xml:space="preserve">No. </t>
  </si>
  <si>
    <t>Desahucio</t>
  </si>
  <si>
    <t>Dimisión</t>
  </si>
  <si>
    <t>Derechos Adquiridos</t>
  </si>
  <si>
    <t>Cierre de Empresa</t>
  </si>
  <si>
    <t>Suspensión Contrato Trabajo</t>
  </si>
  <si>
    <t>Despido</t>
  </si>
  <si>
    <r>
      <rPr>
        <b/>
        <sz val="9"/>
        <color theme="1"/>
        <rFont val="Bookman Old Style"/>
        <family val="1"/>
      </rPr>
      <t>Fuente</t>
    </r>
    <r>
      <rPr>
        <sz val="9"/>
        <color theme="1"/>
        <rFont val="Bookman Old Style"/>
        <family val="1"/>
      </rPr>
      <t>: Departamento de Asistencia Judicial</t>
    </r>
  </si>
  <si>
    <t xml:space="preserve">Representación Local </t>
  </si>
  <si>
    <t>Estatus Legal</t>
  </si>
  <si>
    <t>Documentado</t>
  </si>
  <si>
    <t>Indocumentado</t>
  </si>
  <si>
    <t>Santo Domingo</t>
  </si>
  <si>
    <t>Santo  Domingo Oeste</t>
  </si>
  <si>
    <t>Bani ( Peravia)</t>
  </si>
  <si>
    <t>Verón (Bávaro)</t>
  </si>
  <si>
    <t>El Seibo</t>
  </si>
  <si>
    <t>San Francisco Macorís ( Duarte)</t>
  </si>
  <si>
    <t>María Trinidad Sánchez ( Nagua)</t>
  </si>
  <si>
    <t>Hermanas Mirabal ( Salcedo)</t>
  </si>
  <si>
    <t>Santiago</t>
  </si>
  <si>
    <t>Montecristi</t>
  </si>
  <si>
    <t>Duvergé, Independencia</t>
  </si>
  <si>
    <r>
      <rPr>
        <b/>
        <sz val="8"/>
        <color rgb="FF000000"/>
        <rFont val="Bookman Old Style"/>
        <family val="1"/>
      </rPr>
      <t>Fuent</t>
    </r>
    <r>
      <rPr>
        <sz val="8"/>
        <color rgb="FF000000"/>
        <rFont val="Bookman Old Style"/>
        <family val="1"/>
      </rPr>
      <t>e: Dirección de Erradicación del Trabajo Infantil</t>
    </r>
  </si>
  <si>
    <t xml:space="preserve">Sexo </t>
  </si>
  <si>
    <t>Bani (Peravia)</t>
  </si>
  <si>
    <r>
      <rPr>
        <b/>
        <sz val="8"/>
        <color rgb="FF000000"/>
        <rFont val="Bookman Old Style"/>
        <family val="1"/>
      </rPr>
      <t>Fuente</t>
    </r>
    <r>
      <rPr>
        <sz val="8"/>
        <color rgb="FF000000"/>
        <rFont val="Bookman Old Style"/>
        <family val="1"/>
      </rPr>
      <t>: Dirección de Erradicación del Trabajo Infantil</t>
    </r>
  </si>
  <si>
    <t xml:space="preserve">Rama de Actividad </t>
  </si>
  <si>
    <t>Rango de Edad</t>
  </si>
  <si>
    <t>5 a 9</t>
  </si>
  <si>
    <t>10 a 14</t>
  </si>
  <si>
    <t>15 a 17</t>
  </si>
  <si>
    <t>Agricultura, ganaderia, caza, silvicultura y pesca</t>
  </si>
  <si>
    <t>Explotacion de Minas y Canteras</t>
  </si>
  <si>
    <t>Industria Manufactureras</t>
  </si>
  <si>
    <t>Suministro de electricidad, gas, vapor y aire acondicionado</t>
  </si>
  <si>
    <t>Construccion</t>
  </si>
  <si>
    <t xml:space="preserve">Comercio al por mayor y menor;  Reparación de  vehículos de motor y de las motocicletas </t>
  </si>
  <si>
    <t>Transporte, almacenamiento y  Comunicaciones</t>
  </si>
  <si>
    <t>Alojamiento y servicios de comida ( hoteles y restaurantes)</t>
  </si>
  <si>
    <t>Información y Comunicaciónes</t>
  </si>
  <si>
    <t>Actividades Financieras y de seguros (Intermediación financiera)</t>
  </si>
  <si>
    <t>Actividades Inmoviliarias, empresariales y de alquiler</t>
  </si>
  <si>
    <t xml:space="preserve">Actividades Profesionales, cientificas y técnicas </t>
  </si>
  <si>
    <t>Actividades Administrativas y Servicios de Apoyo</t>
  </si>
  <si>
    <t xml:space="preserve"> Adm. Pública y defensa; planes de de seguridad social de afiliación obligatria</t>
  </si>
  <si>
    <t>Enseñanza</t>
  </si>
  <si>
    <t>Servicios Sociales y relacionados con la salud humana</t>
  </si>
  <si>
    <t>Artes, entretenimiento y recreación</t>
  </si>
  <si>
    <t>Otras actividades de servicios comunitarios, sociales y personales</t>
  </si>
  <si>
    <t>Actividades de los Hogares como empleadore</t>
  </si>
  <si>
    <t xml:space="preserve">Actividades de los Hogares en calidad de empleador, act. Indiferencias de producción de bienes y servicios de los hogares para uso propio </t>
  </si>
  <si>
    <t>Organizaciones y órganos extraterritoriales</t>
  </si>
  <si>
    <t>No pueden clasificarse según la Actividad Económica</t>
  </si>
  <si>
    <t>Resultado</t>
  </si>
  <si>
    <t>Mediaciones</t>
  </si>
  <si>
    <t>Trabajadores Involucrados</t>
  </si>
  <si>
    <t xml:space="preserve">Total </t>
  </si>
  <si>
    <t>Hombres</t>
  </si>
  <si>
    <t>Mujeres</t>
  </si>
  <si>
    <t>Acuerdos</t>
  </si>
  <si>
    <t>No acuerdo</t>
  </si>
  <si>
    <t>En proceso</t>
  </si>
  <si>
    <t>Desestimada</t>
  </si>
  <si>
    <t>No Comparesencia</t>
  </si>
  <si>
    <r>
      <rPr>
        <b/>
        <i/>
        <sz val="8"/>
        <color rgb="FF000000"/>
        <rFont val="Bookman Old Style"/>
        <family val="1"/>
      </rPr>
      <t>Fuente</t>
    </r>
    <r>
      <rPr>
        <i/>
        <sz val="8"/>
        <color rgb="FF000000"/>
        <rFont val="Bookman Old Style"/>
        <family val="1"/>
      </rPr>
      <t>: Direccion de Mediacion y Arbitraje</t>
    </r>
  </si>
  <si>
    <r>
      <rPr>
        <b/>
        <i/>
        <sz val="8"/>
        <color rgb="FF000000"/>
        <rFont val="Bookman Old Style"/>
        <family val="1"/>
      </rPr>
      <t>Fuente</t>
    </r>
    <r>
      <rPr>
        <i/>
        <sz val="8"/>
        <color rgb="FF000000"/>
        <rFont val="Bookman Old Style"/>
        <family val="1"/>
      </rPr>
      <t>: Dirección de Mediación y Arbitraje</t>
    </r>
  </si>
  <si>
    <t>Mediaciones en Conflictos Juridicos por Rama de Actividad Económica, Según Resultados, Enero-Marzo 2023</t>
  </si>
  <si>
    <t>Rama de Actividad</t>
  </si>
  <si>
    <t>Total Conflictos</t>
  </si>
  <si>
    <t>No acuerdos</t>
  </si>
  <si>
    <t>No Comparecencia</t>
  </si>
  <si>
    <r>
      <rPr>
        <b/>
        <i/>
        <sz val="8"/>
        <color rgb="FF000000"/>
        <rFont val="Bookman Old Style"/>
        <family val="1"/>
      </rPr>
      <t>Fuente</t>
    </r>
    <r>
      <rPr>
        <i/>
        <sz val="8"/>
        <color rgb="FF000000"/>
        <rFont val="Bookman Old Style"/>
        <family val="1"/>
      </rPr>
      <t>: Direccion de Mediacion Y Arbitraje</t>
    </r>
  </si>
  <si>
    <t>Mediaciones en Convenios Colectivos por Rama de Actividad Económica, Según Resultados, Enero-Marzo 2023</t>
  </si>
  <si>
    <t>Niños, Niñas y Adolescentes Retirados de Trabajo Infantil por Representación Local y Sexo, Enero-Marzo Año 2023</t>
  </si>
  <si>
    <t>Niños, Niñas y Adolescentes Retirados de Trabajo Infantil por Rama de Actividad Económica, Según Grupos de Edad, Enero-Marzo Año 2023</t>
  </si>
  <si>
    <t>Niños, Niñas y Adolescentes Retirados de Trabajo Infantil por Representación Local y Estatus Legal, Enero-Marzo Año 2023</t>
  </si>
  <si>
    <t>Mediaciones en  Convenios Colectivos de  Trabajo y Trabajadores por Sexo, Según Resultado, Enero-Marzo Año 2023</t>
  </si>
  <si>
    <t>Mediaciones en Conflictos Juridicos de  Trabajo y Trabajadores por Sexo, Según Resultado, Enero-Marzo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</si>
</sst>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7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b/>
      <sz val="8"/>
      <color indexed="8"/>
      <name val="Bookman Old Style"/>
      <family val="1"/>
    </font>
    <font>
      <b/>
      <sz val="8"/>
      <color theme="1"/>
      <name val="Bookman Old Style"/>
      <family val="1"/>
    </font>
    <font>
      <sz val="8"/>
      <color indexed="8"/>
      <name val="Bookman Old Style"/>
      <family val="1"/>
    </font>
    <font>
      <sz val="8"/>
      <name val="Bookman Old Style"/>
      <family val="1"/>
    </font>
    <font>
      <sz val="11"/>
      <color indexed="8"/>
      <name val="Calibri"/>
      <family val="2"/>
    </font>
    <font>
      <sz val="8"/>
      <color theme="1"/>
      <name val="Bookman Old Style"/>
      <family val="1"/>
    </font>
    <font>
      <b/>
      <sz val="8"/>
      <color rgb="FF000000"/>
      <name val="Bookman Old Style"/>
      <family val="1"/>
    </font>
    <font>
      <b/>
      <sz val="8"/>
      <color rgb="FF000000"/>
      <name val="Arial"/>
      <family val="2"/>
    </font>
    <font>
      <sz val="7"/>
      <color rgb="FF000000"/>
      <name val="Arial"/>
      <family val="2"/>
    </font>
    <font>
      <sz val="9"/>
      <color rgb="FF000000"/>
      <name val="Cambria"/>
      <family val="1"/>
    </font>
    <font>
      <b/>
      <i/>
      <sz val="8"/>
      <color rgb="FF000000"/>
      <name val="Bookman Old Style"/>
      <family val="1"/>
    </font>
    <font>
      <i/>
      <sz val="8"/>
      <color rgb="FF000000"/>
      <name val="Bookman Old Style"/>
      <family val="1"/>
    </font>
    <font>
      <sz val="12"/>
      <color rgb="FFFF0000"/>
      <name val="Times New Roman"/>
      <family val="1"/>
    </font>
    <font>
      <b/>
      <sz val="12"/>
      <color rgb="FF000000"/>
      <name val="Bookman Old Style"/>
      <family val="1"/>
    </font>
    <font>
      <b/>
      <sz val="10"/>
      <color rgb="FF000000"/>
      <name val="Bookman Old Style"/>
      <family val="1"/>
    </font>
    <font>
      <b/>
      <sz val="10"/>
      <color rgb="FF000000"/>
      <name val="Book Antiqua"/>
      <family val="1"/>
    </font>
    <font>
      <sz val="8"/>
      <color rgb="FF000000"/>
      <name val="Arial"/>
      <family val="2"/>
    </font>
    <font>
      <sz val="10"/>
      <color rgb="FF000000"/>
      <name val="Book Antiqua"/>
      <family val="1"/>
    </font>
    <font>
      <sz val="10"/>
      <color rgb="FF000000"/>
      <name val="Calibri"/>
      <family val="2"/>
      <scheme val="minor"/>
    </font>
    <font>
      <b/>
      <i/>
      <sz val="8"/>
      <color rgb="FF000000"/>
      <name val="Calibri"/>
      <family val="2"/>
      <scheme val="minor"/>
    </font>
    <font>
      <i/>
      <sz val="8"/>
      <color rgb="FF000000"/>
      <name val="Calibri"/>
      <family val="2"/>
      <scheme val="minor"/>
    </font>
    <font>
      <b/>
      <sz val="14"/>
      <color rgb="FF000000"/>
      <name val="Baskerville Old Face"/>
      <family val="1"/>
    </font>
    <font>
      <b/>
      <sz val="12"/>
      <color rgb="FF000000"/>
      <name val="Baskerville Old Face"/>
      <family val="1"/>
    </font>
    <font>
      <b/>
      <sz val="11"/>
      <color rgb="FF000000"/>
      <name val="Bookman Old Style"/>
      <family val="1"/>
    </font>
    <font>
      <sz val="8"/>
      <color rgb="FF000000"/>
      <name val="Bookman Old Style"/>
      <family val="1"/>
    </font>
    <font>
      <sz val="7"/>
      <color rgb="FF000000"/>
      <name val="Bookman Old Style"/>
      <family val="1"/>
    </font>
    <font>
      <b/>
      <sz val="7"/>
      <color rgb="FF000000"/>
      <name val="Bookman Old Style"/>
      <family val="1"/>
    </font>
    <font>
      <b/>
      <sz val="11"/>
      <color rgb="FF000000"/>
      <name val="Cambria"/>
      <family val="1"/>
    </font>
    <font>
      <sz val="11"/>
      <color rgb="FF000000"/>
      <name val="Bookman Old Style"/>
      <family val="1"/>
    </font>
    <font>
      <sz val="11"/>
      <color rgb="FF000000"/>
      <name val="Cambria"/>
      <family val="1"/>
    </font>
    <font>
      <sz val="9"/>
      <color rgb="FF000000"/>
      <name val="Bookman Old Style"/>
      <family val="1"/>
    </font>
    <font>
      <b/>
      <sz val="12"/>
      <color theme="1"/>
      <name val="Baskerville Old Face"/>
      <family val="1"/>
    </font>
    <font>
      <b/>
      <sz val="10"/>
      <color theme="1"/>
      <name val="Baskerville Old Face"/>
      <family val="1"/>
    </font>
    <font>
      <b/>
      <sz val="10"/>
      <color theme="1"/>
      <name val="Bookman Old Style"/>
      <family val="1"/>
    </font>
    <font>
      <b/>
      <sz val="9"/>
      <color theme="1"/>
      <name val="Bookman Old Style"/>
      <family val="1"/>
    </font>
    <font>
      <sz val="9"/>
      <color indexed="8"/>
      <name val="Baskerville Old Face"/>
      <family val="1"/>
    </font>
    <font>
      <sz val="9"/>
      <color theme="1"/>
      <name val="Baskerville Old Face"/>
      <family val="1"/>
    </font>
    <font>
      <i/>
      <sz val="8"/>
      <color theme="1"/>
      <name val="Bookman Old Style"/>
      <family val="1"/>
    </font>
    <font>
      <b/>
      <i/>
      <sz val="8"/>
      <color theme="1"/>
      <name val="Bookman Old Style"/>
      <family val="1"/>
    </font>
    <font>
      <sz val="9"/>
      <color theme="1"/>
      <name val="Bookman Old Style"/>
      <family val="1"/>
    </font>
    <font>
      <b/>
      <sz val="12"/>
      <color theme="1"/>
      <name val="Bookman Old Style"/>
      <family val="1"/>
    </font>
    <font>
      <b/>
      <i/>
      <sz val="10"/>
      <color theme="1"/>
      <name val="Bookman Old Style"/>
      <family val="1"/>
    </font>
    <font>
      <b/>
      <sz val="11"/>
      <color theme="1"/>
      <name val="Baskerville Old Face"/>
      <family val="1"/>
    </font>
    <font>
      <sz val="11"/>
      <color theme="1"/>
      <name val="Baskerville Old Face"/>
      <family val="1"/>
    </font>
    <font>
      <b/>
      <sz val="9"/>
      <color theme="1"/>
      <name val="Baskerville Old Face"/>
      <family val="1"/>
    </font>
    <font>
      <b/>
      <sz val="14"/>
      <color theme="1"/>
      <name val="Baskerville Old Face"/>
      <family val="1"/>
    </font>
    <font>
      <sz val="12"/>
      <color theme="1"/>
      <name val="Baskerville Old Face"/>
      <family val="1"/>
    </font>
    <font>
      <sz val="12"/>
      <color rgb="FF000000"/>
      <name val="Baskerville Old Face"/>
      <family val="1"/>
    </font>
    <font>
      <sz val="12"/>
      <name val="Baskerville Old Face"/>
      <family val="1"/>
    </font>
    <font>
      <sz val="12"/>
      <color theme="1"/>
      <name val="Calibri"/>
      <family val="2"/>
      <scheme val="minor"/>
    </font>
    <font>
      <i/>
      <sz val="12"/>
      <color theme="1"/>
      <name val="Baskerville Old Face"/>
      <family val="1"/>
    </font>
    <font>
      <b/>
      <i/>
      <sz val="12"/>
      <color theme="1"/>
      <name val="Baskerville Old Face"/>
      <family val="1"/>
    </font>
    <font>
      <sz val="9"/>
      <name val="Bookman Old Style"/>
      <family val="1"/>
    </font>
    <font>
      <i/>
      <sz val="9"/>
      <color theme="1"/>
      <name val="Baskerville Old Face"/>
      <family val="1"/>
    </font>
    <font>
      <b/>
      <i/>
      <sz val="9"/>
      <color theme="1"/>
      <name val="Baskerville Old Face"/>
      <family val="1"/>
    </font>
    <font>
      <sz val="10"/>
      <color theme="1"/>
      <name val="Bookman Old Style"/>
      <family val="1"/>
    </font>
    <font>
      <sz val="11"/>
      <color theme="1"/>
      <name val="Bookman Old Style"/>
      <family val="1"/>
    </font>
    <font>
      <sz val="10"/>
      <name val="Arial"/>
      <family val="2"/>
    </font>
    <font>
      <b/>
      <sz val="10"/>
      <name val="Baskerville Old Face"/>
      <family val="1"/>
    </font>
    <font>
      <b/>
      <sz val="9"/>
      <name val="Baskerville Old Face"/>
      <family val="1"/>
    </font>
    <font>
      <b/>
      <sz val="9"/>
      <color rgb="FF000000"/>
      <name val="Baskerville Old Face"/>
      <family val="1"/>
    </font>
    <font>
      <sz val="10"/>
      <color rgb="FF000000"/>
      <name val="Bookman Old Style"/>
      <family val="1"/>
    </font>
    <font>
      <sz val="10"/>
      <color rgb="FF000000"/>
      <name val="Baskerville Old Face"/>
      <family val="1"/>
    </font>
    <font>
      <sz val="10"/>
      <name val="Baskerville Old Face"/>
      <family val="1"/>
    </font>
    <font>
      <b/>
      <sz val="10"/>
      <color rgb="FF000000"/>
      <name val="Baskerville Old Face"/>
      <family val="1"/>
    </font>
    <font>
      <b/>
      <sz val="8"/>
      <color theme="1"/>
      <name val="Baskerville Old Face"/>
      <family val="1"/>
    </font>
    <font>
      <sz val="8"/>
      <color theme="1"/>
      <name val="Baskerville Old Face"/>
      <family val="1"/>
    </font>
  </fonts>
  <fills count="10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0" fontId="60" fillId="0" borderId="0"/>
  </cellStyleXfs>
  <cellXfs count="420">
    <xf numFmtId="0" fontId="0" fillId="0" borderId="0" xfId="0"/>
    <xf numFmtId="0" fontId="3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3" fontId="3" fillId="4" borderId="3" xfId="0" applyNumberFormat="1" applyFont="1" applyFill="1" applyBorder="1" applyAlignment="1">
      <alignment horizontal="center"/>
    </xf>
    <xf numFmtId="164" fontId="4" fillId="4" borderId="3" xfId="0" applyNumberFormat="1" applyFont="1" applyFill="1" applyBorder="1" applyAlignment="1">
      <alignment horizontal="center"/>
    </xf>
    <xf numFmtId="0" fontId="6" fillId="0" borderId="0" xfId="0" applyFont="1" applyFill="1" applyBorder="1"/>
    <xf numFmtId="3" fontId="5" fillId="0" borderId="0" xfId="0" applyNumberFormat="1" applyFont="1" applyFill="1" applyBorder="1" applyAlignment="1">
      <alignment horizontal="center"/>
    </xf>
    <xf numFmtId="165" fontId="5" fillId="5" borderId="0" xfId="1" applyNumberFormat="1" applyFont="1" applyFill="1" applyBorder="1" applyAlignment="1">
      <alignment horizontal="center"/>
    </xf>
    <xf numFmtId="3" fontId="8" fillId="0" borderId="0" xfId="0" applyNumberFormat="1" applyFont="1" applyFill="1" applyBorder="1" applyAlignment="1">
      <alignment horizontal="center"/>
    </xf>
    <xf numFmtId="164" fontId="8" fillId="0" borderId="0" xfId="0" applyNumberFormat="1" applyFont="1" applyBorder="1" applyAlignment="1">
      <alignment horizontal="center"/>
    </xf>
    <xf numFmtId="165" fontId="5" fillId="5" borderId="0" xfId="0" applyNumberFormat="1" applyFont="1" applyFill="1" applyBorder="1" applyAlignment="1">
      <alignment horizontal="center" wrapText="1"/>
    </xf>
    <xf numFmtId="0" fontId="6" fillId="0" borderId="2" xfId="0" applyFont="1" applyFill="1" applyBorder="1"/>
    <xf numFmtId="3" fontId="5" fillId="0" borderId="2" xfId="0" applyNumberFormat="1" applyFont="1" applyFill="1" applyBorder="1" applyAlignment="1">
      <alignment horizontal="center"/>
    </xf>
    <xf numFmtId="165" fontId="5" fillId="5" borderId="2" xfId="1" applyNumberFormat="1" applyFont="1" applyFill="1" applyBorder="1" applyAlignment="1">
      <alignment horizontal="center"/>
    </xf>
    <xf numFmtId="3" fontId="8" fillId="0" borderId="2" xfId="0" applyNumberFormat="1" applyFont="1" applyFill="1" applyBorder="1" applyAlignment="1">
      <alignment horizontal="center"/>
    </xf>
    <xf numFmtId="164" fontId="8" fillId="0" borderId="2" xfId="0" applyNumberFormat="1" applyFont="1" applyBorder="1" applyAlignment="1">
      <alignment horizontal="center"/>
    </xf>
    <xf numFmtId="165" fontId="5" fillId="5" borderId="2" xfId="0" applyNumberFormat="1" applyFont="1" applyFill="1" applyBorder="1" applyAlignment="1">
      <alignment horizontal="center" wrapText="1"/>
    </xf>
    <xf numFmtId="0" fontId="6" fillId="0" borderId="1" xfId="0" applyFont="1" applyFill="1" applyBorder="1"/>
    <xf numFmtId="3" fontId="5" fillId="0" borderId="1" xfId="0" applyNumberFormat="1" applyFont="1" applyFill="1" applyBorder="1" applyAlignment="1">
      <alignment horizontal="center"/>
    </xf>
    <xf numFmtId="3" fontId="5" fillId="5" borderId="0" xfId="0" applyNumberFormat="1" applyFont="1" applyFill="1" applyBorder="1" applyAlignment="1">
      <alignment horizontal="center"/>
    </xf>
    <xf numFmtId="3" fontId="5" fillId="5" borderId="2" xfId="0" applyNumberFormat="1" applyFont="1" applyFill="1" applyBorder="1" applyAlignment="1">
      <alignment horizontal="center"/>
    </xf>
    <xf numFmtId="3" fontId="5" fillId="5" borderId="1" xfId="0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vertical="center" wrapText="1"/>
    </xf>
    <xf numFmtId="3" fontId="8" fillId="0" borderId="2" xfId="0" applyNumberFormat="1" applyFont="1" applyBorder="1" applyAlignment="1">
      <alignment horizontal="center"/>
    </xf>
    <xf numFmtId="0" fontId="10" fillId="6" borderId="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3" fontId="9" fillId="6" borderId="0" xfId="0" applyNumberFormat="1" applyFont="1" applyFill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0" fontId="1" fillId="0" borderId="0" xfId="0" applyFont="1"/>
    <xf numFmtId="0" fontId="11" fillId="0" borderId="0" xfId="0" applyFont="1" applyAlignment="1">
      <alignment vertical="center"/>
    </xf>
    <xf numFmtId="3" fontId="12" fillId="0" borderId="0" xfId="0" applyNumberFormat="1" applyFont="1" applyAlignment="1">
      <alignment horizontal="center" vertical="center" wrapText="1"/>
    </xf>
    <xf numFmtId="3" fontId="12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3" fontId="0" fillId="0" borderId="0" xfId="0" applyNumberFormat="1"/>
    <xf numFmtId="3" fontId="12" fillId="0" borderId="0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/>
    </xf>
    <xf numFmtId="3" fontId="12" fillId="0" borderId="2" xfId="0" applyNumberFormat="1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center" vertical="center"/>
    </xf>
    <xf numFmtId="164" fontId="12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3" fontId="12" fillId="0" borderId="0" xfId="0" applyNumberFormat="1" applyFont="1" applyBorder="1" applyAlignment="1">
      <alignment horizontal="center" vertical="center"/>
    </xf>
    <xf numFmtId="164" fontId="12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1" fillId="0" borderId="2" xfId="0" applyFont="1" applyBorder="1" applyAlignment="1">
      <alignment vertical="center" wrapText="1"/>
    </xf>
    <xf numFmtId="0" fontId="15" fillId="0" borderId="0" xfId="0" applyFont="1" applyAlignment="1">
      <alignment horizontal="justify" vertical="center"/>
    </xf>
    <xf numFmtId="0" fontId="0" fillId="0" borderId="0" xfId="0" applyBorder="1"/>
    <xf numFmtId="0" fontId="24" fillId="0" borderId="0" xfId="0" applyFont="1" applyBorder="1" applyAlignment="1">
      <alignment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3" fontId="9" fillId="0" borderId="9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7" fillId="0" borderId="0" xfId="0" applyFont="1" applyAlignment="1">
      <alignment vertical="center"/>
    </xf>
    <xf numFmtId="3" fontId="27" fillId="0" borderId="9" xfId="0" applyNumberFormat="1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0" xfId="0" applyFont="1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  <xf numFmtId="0" fontId="27" fillId="0" borderId="2" xfId="0" applyFont="1" applyBorder="1" applyAlignment="1">
      <alignment vertical="center"/>
    </xf>
    <xf numFmtId="3" fontId="27" fillId="0" borderId="11" xfId="0" applyNumberFormat="1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7" fillId="0" borderId="0" xfId="0" applyFont="1" applyBorder="1" applyAlignment="1">
      <alignment vertical="center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27" fillId="0" borderId="0" xfId="0" applyFont="1" applyBorder="1" applyAlignment="1">
      <alignment vertical="center" wrapText="1"/>
    </xf>
    <xf numFmtId="164" fontId="0" fillId="0" borderId="0" xfId="0" applyNumberFormat="1" applyBorder="1" applyAlignment="1">
      <alignment horizontal="center" wrapText="1"/>
    </xf>
    <xf numFmtId="0" fontId="26" fillId="2" borderId="0" xfId="0" applyFont="1" applyFill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31" fillId="0" borderId="0" xfId="0" applyFont="1" applyAlignment="1">
      <alignment vertical="center"/>
    </xf>
    <xf numFmtId="0" fontId="32" fillId="0" borderId="9" xfId="0" applyFont="1" applyBorder="1" applyAlignment="1">
      <alignment horizontal="center" vertical="center"/>
    </xf>
    <xf numFmtId="164" fontId="32" fillId="0" borderId="0" xfId="0" applyNumberFormat="1" applyFont="1" applyBorder="1" applyAlignment="1">
      <alignment horizontal="center" vertical="center"/>
    </xf>
    <xf numFmtId="0" fontId="0" fillId="0" borderId="0" xfId="0" applyFill="1"/>
    <xf numFmtId="3" fontId="32" fillId="0" borderId="9" xfId="0" applyNumberFormat="1" applyFont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33" fillId="0" borderId="0" xfId="0" applyFont="1" applyBorder="1" applyAlignment="1">
      <alignment vertical="center"/>
    </xf>
    <xf numFmtId="0" fontId="26" fillId="7" borderId="9" xfId="0" applyFont="1" applyFill="1" applyBorder="1" applyAlignment="1">
      <alignment horizontal="center" vertical="center"/>
    </xf>
    <xf numFmtId="0" fontId="26" fillId="7" borderId="0" xfId="0" applyFont="1" applyFill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14" xfId="0" applyFont="1" applyFill="1" applyBorder="1" applyAlignment="1">
      <alignment horizontal="center" vertical="center"/>
    </xf>
    <xf numFmtId="0" fontId="31" fillId="0" borderId="12" xfId="0" applyFont="1" applyBorder="1" applyAlignment="1">
      <alignment vertical="center" wrapText="1"/>
    </xf>
    <xf numFmtId="0" fontId="32" fillId="0" borderId="15" xfId="0" applyFont="1" applyBorder="1" applyAlignment="1">
      <alignment horizontal="center" vertical="center"/>
    </xf>
    <xf numFmtId="164" fontId="32" fillId="0" borderId="12" xfId="0" applyNumberFormat="1" applyFont="1" applyBorder="1" applyAlignment="1">
      <alignment horizontal="center" vertical="center"/>
    </xf>
    <xf numFmtId="0" fontId="36" fillId="9" borderId="2" xfId="0" applyFont="1" applyFill="1" applyBorder="1" applyAlignment="1">
      <alignment horizontal="center" vertical="center"/>
    </xf>
    <xf numFmtId="0" fontId="35" fillId="7" borderId="3" xfId="0" applyFont="1" applyFill="1" applyBorder="1" applyAlignment="1">
      <alignment horizontal="center" vertical="center"/>
    </xf>
    <xf numFmtId="0" fontId="36" fillId="0" borderId="3" xfId="0" applyFont="1" applyFill="1" applyBorder="1" applyAlignment="1">
      <alignment horizontal="center" vertical="center"/>
    </xf>
    <xf numFmtId="164" fontId="36" fillId="0" borderId="3" xfId="0" applyNumberFormat="1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 wrapText="1"/>
    </xf>
    <xf numFmtId="3" fontId="1" fillId="0" borderId="3" xfId="0" applyNumberFormat="1" applyFont="1" applyBorder="1" applyAlignment="1">
      <alignment horizontal="center"/>
    </xf>
    <xf numFmtId="0" fontId="39" fillId="0" borderId="0" xfId="0" applyFont="1" applyFill="1" applyBorder="1" applyAlignment="1">
      <alignment horizontal="left" wrapText="1"/>
    </xf>
    <xf numFmtId="164" fontId="39" fillId="0" borderId="0" xfId="0" applyNumberFormat="1" applyFont="1" applyFill="1" applyBorder="1" applyAlignment="1">
      <alignment horizontal="center" wrapText="1"/>
    </xf>
    <xf numFmtId="3" fontId="39" fillId="0" borderId="0" xfId="0" applyNumberFormat="1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vertical="center" wrapText="1"/>
    </xf>
    <xf numFmtId="0" fontId="38" fillId="0" borderId="0" xfId="0" applyFont="1" applyFill="1" applyBorder="1" applyAlignment="1">
      <alignment horizontal="center" vertical="center" wrapText="1"/>
    </xf>
    <xf numFmtId="3" fontId="38" fillId="0" borderId="0" xfId="0" applyNumberFormat="1" applyFont="1" applyFill="1" applyBorder="1" applyAlignment="1">
      <alignment horizontal="center" vertical="center" wrapText="1"/>
    </xf>
    <xf numFmtId="0" fontId="38" fillId="0" borderId="2" xfId="0" applyFont="1" applyFill="1" applyBorder="1" applyAlignment="1">
      <alignment vertical="center" wrapText="1"/>
    </xf>
    <xf numFmtId="0" fontId="38" fillId="0" borderId="2" xfId="0" applyFont="1" applyFill="1" applyBorder="1" applyAlignment="1">
      <alignment horizontal="center" vertical="center" wrapText="1"/>
    </xf>
    <xf numFmtId="3" fontId="38" fillId="0" borderId="2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vertical="center" wrapText="1"/>
    </xf>
    <xf numFmtId="0" fontId="38" fillId="0" borderId="0" xfId="0" applyFont="1" applyFill="1" applyBorder="1" applyAlignment="1">
      <alignment horizontal="center" wrapText="1"/>
    </xf>
    <xf numFmtId="0" fontId="38" fillId="0" borderId="0" xfId="0" applyFont="1" applyFill="1" applyBorder="1" applyAlignment="1">
      <alignment wrapText="1"/>
    </xf>
    <xf numFmtId="0" fontId="38" fillId="0" borderId="1" xfId="0" applyFont="1" applyFill="1" applyBorder="1" applyAlignment="1">
      <alignment wrapText="1"/>
    </xf>
    <xf numFmtId="0" fontId="38" fillId="0" borderId="2" xfId="0" applyFont="1" applyFill="1" applyBorder="1" applyAlignment="1">
      <alignment wrapText="1"/>
    </xf>
    <xf numFmtId="0" fontId="39" fillId="0" borderId="0" xfId="0" applyFont="1" applyFill="1" applyBorder="1" applyAlignment="1">
      <alignment horizontal="center" vertical="center" wrapText="1"/>
    </xf>
    <xf numFmtId="164" fontId="39" fillId="0" borderId="0" xfId="0" applyNumberFormat="1" applyFont="1" applyFill="1" applyBorder="1" applyAlignment="1">
      <alignment horizontal="center" vertical="center" wrapText="1"/>
    </xf>
    <xf numFmtId="164" fontId="39" fillId="0" borderId="2" xfId="0" applyNumberFormat="1" applyFont="1" applyFill="1" applyBorder="1" applyAlignment="1">
      <alignment horizontal="center" vertical="center" wrapText="1"/>
    </xf>
    <xf numFmtId="164" fontId="37" fillId="0" borderId="3" xfId="0" applyNumberFormat="1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left" vertical="center" wrapText="1"/>
    </xf>
    <xf numFmtId="0" fontId="42" fillId="0" borderId="0" xfId="0" applyFont="1" applyFill="1" applyBorder="1" applyAlignment="1">
      <alignment horizontal="center" wrapText="1"/>
    </xf>
    <xf numFmtId="164" fontId="42" fillId="0" borderId="0" xfId="0" applyNumberFormat="1" applyFont="1" applyFill="1" applyBorder="1" applyAlignment="1">
      <alignment horizontal="center"/>
    </xf>
    <xf numFmtId="0" fontId="42" fillId="0" borderId="0" xfId="0" applyFont="1" applyFill="1" applyBorder="1" applyAlignment="1">
      <alignment horizontal="center" vertical="center" wrapText="1"/>
    </xf>
    <xf numFmtId="0" fontId="42" fillId="0" borderId="2" xfId="0" applyFont="1" applyFill="1" applyBorder="1" applyAlignment="1">
      <alignment horizontal="center" vertical="center" wrapText="1"/>
    </xf>
    <xf numFmtId="164" fontId="42" fillId="0" borderId="2" xfId="0" applyNumberFormat="1" applyFont="1" applyFill="1" applyBorder="1" applyAlignment="1">
      <alignment horizontal="center"/>
    </xf>
    <xf numFmtId="0" fontId="42" fillId="0" borderId="1" xfId="0" applyFont="1" applyFill="1" applyBorder="1" applyAlignment="1">
      <alignment horizontal="center" wrapText="1"/>
    </xf>
    <xf numFmtId="0" fontId="42" fillId="0" borderId="2" xfId="0" applyFont="1" applyFill="1" applyBorder="1" applyAlignment="1">
      <alignment horizontal="center" wrapText="1"/>
    </xf>
    <xf numFmtId="0" fontId="42" fillId="0" borderId="1" xfId="0" applyFont="1" applyFill="1" applyBorder="1" applyAlignment="1">
      <alignment horizontal="center" vertical="center" wrapText="1"/>
    </xf>
    <xf numFmtId="164" fontId="42" fillId="0" borderId="0" xfId="0" applyNumberFormat="1" applyFont="1" applyFill="1" applyBorder="1" applyAlignment="1">
      <alignment horizontal="center" vertical="center"/>
    </xf>
    <xf numFmtId="164" fontId="42" fillId="0" borderId="2" xfId="0" applyNumberFormat="1" applyFont="1" applyFill="1" applyBorder="1" applyAlignment="1">
      <alignment horizontal="center" vertical="center"/>
    </xf>
    <xf numFmtId="0" fontId="43" fillId="0" borderId="0" xfId="0" applyFont="1"/>
    <xf numFmtId="0" fontId="0" fillId="0" borderId="0" xfId="0" applyAlignment="1">
      <alignment wrapText="1"/>
    </xf>
    <xf numFmtId="0" fontId="46" fillId="0" borderId="0" xfId="0" applyFont="1" applyBorder="1" applyAlignment="1">
      <alignment vertical="center"/>
    </xf>
    <xf numFmtId="0" fontId="49" fillId="0" borderId="0" xfId="0" applyFont="1" applyBorder="1" applyAlignment="1">
      <alignment vertical="center"/>
    </xf>
    <xf numFmtId="0" fontId="50" fillId="0" borderId="0" xfId="0" applyFont="1" applyFill="1" applyBorder="1" applyAlignment="1">
      <alignment horizontal="right" vertical="center"/>
    </xf>
    <xf numFmtId="3" fontId="50" fillId="0" borderId="0" xfId="0" applyNumberFormat="1" applyFont="1" applyBorder="1" applyAlignment="1">
      <alignment horizontal="right" vertical="center"/>
    </xf>
    <xf numFmtId="0" fontId="49" fillId="0" borderId="0" xfId="0" applyFont="1" applyFill="1" applyBorder="1" applyAlignment="1">
      <alignment vertical="center"/>
    </xf>
    <xf numFmtId="3" fontId="50" fillId="0" borderId="0" xfId="0" applyNumberFormat="1" applyFont="1" applyFill="1" applyBorder="1" applyAlignment="1">
      <alignment horizontal="right" vertical="center"/>
    </xf>
    <xf numFmtId="0" fontId="50" fillId="0" borderId="0" xfId="0" applyFont="1" applyBorder="1" applyAlignment="1">
      <alignment horizontal="right" vertical="center"/>
    </xf>
    <xf numFmtId="0" fontId="49" fillId="0" borderId="2" xfId="0" applyFont="1" applyBorder="1" applyAlignment="1">
      <alignment vertical="center"/>
    </xf>
    <xf numFmtId="3" fontId="51" fillId="0" borderId="2" xfId="0" applyNumberFormat="1" applyFont="1" applyBorder="1" applyAlignment="1">
      <alignment horizontal="right" vertical="center"/>
    </xf>
    <xf numFmtId="0" fontId="52" fillId="0" borderId="0" xfId="0" applyFont="1"/>
    <xf numFmtId="0" fontId="52" fillId="0" borderId="0" xfId="0" applyFont="1" applyAlignment="1">
      <alignment horizontal="center"/>
    </xf>
    <xf numFmtId="0" fontId="2" fillId="2" borderId="1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/>
    </xf>
    <xf numFmtId="0" fontId="37" fillId="0" borderId="12" xfId="0" applyFont="1" applyFill="1" applyBorder="1" applyAlignment="1">
      <alignment horizontal="center" vertical="center" wrapText="1"/>
    </xf>
    <xf numFmtId="164" fontId="37" fillId="0" borderId="12" xfId="0" applyNumberFormat="1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left" vertical="center"/>
    </xf>
    <xf numFmtId="0" fontId="42" fillId="4" borderId="0" xfId="0" applyFont="1" applyFill="1" applyBorder="1" applyAlignment="1">
      <alignment horizontal="center" vertical="center"/>
    </xf>
    <xf numFmtId="164" fontId="42" fillId="0" borderId="0" xfId="0" applyNumberFormat="1" applyFont="1" applyBorder="1" applyAlignment="1">
      <alignment horizontal="center" vertical="center"/>
    </xf>
    <xf numFmtId="0" fontId="42" fillId="0" borderId="0" xfId="0" applyFont="1" applyFill="1" applyAlignment="1">
      <alignment horizontal="center" vertical="center"/>
    </xf>
    <xf numFmtId="164" fontId="42" fillId="0" borderId="0" xfId="0" applyNumberFormat="1" applyFont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42" fillId="0" borderId="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/>
    </xf>
    <xf numFmtId="0" fontId="42" fillId="4" borderId="12" xfId="0" applyFont="1" applyFill="1" applyBorder="1" applyAlignment="1">
      <alignment horizontal="center" vertical="center"/>
    </xf>
    <xf numFmtId="164" fontId="42" fillId="0" borderId="12" xfId="0" applyNumberFormat="1" applyFont="1" applyBorder="1" applyAlignment="1">
      <alignment horizontal="center" vertical="center"/>
    </xf>
    <xf numFmtId="0" fontId="42" fillId="0" borderId="12" xfId="0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 vertical="center"/>
    </xf>
    <xf numFmtId="0" fontId="6" fillId="0" borderId="1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center" vertical="center"/>
    </xf>
    <xf numFmtId="0" fontId="37" fillId="0" borderId="16" xfId="0" applyFont="1" applyFill="1" applyBorder="1" applyAlignment="1">
      <alignment horizontal="center" vertical="center" wrapText="1"/>
    </xf>
    <xf numFmtId="164" fontId="37" fillId="0" borderId="16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/>
    <xf numFmtId="0" fontId="6" fillId="0" borderId="14" xfId="0" applyFont="1" applyFill="1" applyBorder="1"/>
    <xf numFmtId="0" fontId="6" fillId="0" borderId="14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4" fillId="7" borderId="0" xfId="0" applyFont="1" applyFill="1" applyAlignment="1">
      <alignment horizontal="center"/>
    </xf>
    <xf numFmtId="0" fontId="4" fillId="7" borderId="12" xfId="0" applyFont="1" applyFill="1" applyBorder="1" applyAlignment="1">
      <alignment horizontal="center"/>
    </xf>
    <xf numFmtId="0" fontId="8" fillId="0" borderId="14" xfId="0" applyFont="1" applyBorder="1" applyAlignment="1">
      <alignment horizontal="left" vertical="center" wrapText="1"/>
    </xf>
    <xf numFmtId="0" fontId="6" fillId="0" borderId="14" xfId="0" applyFont="1" applyFill="1" applyBorder="1" applyAlignment="1">
      <alignment horizontal="center" vertical="center"/>
    </xf>
    <xf numFmtId="164" fontId="8" fillId="0" borderId="14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164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left" vertical="center"/>
    </xf>
    <xf numFmtId="164" fontId="8" fillId="0" borderId="12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vertical="center" wrapText="1"/>
    </xf>
    <xf numFmtId="0" fontId="35" fillId="9" borderId="16" xfId="0" applyFont="1" applyFill="1" applyBorder="1" applyAlignment="1">
      <alignment horizontal="center"/>
    </xf>
    <xf numFmtId="0" fontId="35" fillId="9" borderId="16" xfId="0" applyFont="1" applyFill="1" applyBorder="1" applyAlignment="1">
      <alignment horizontal="right"/>
    </xf>
    <xf numFmtId="0" fontId="35" fillId="9" borderId="17" xfId="0" applyFont="1" applyFill="1" applyBorder="1" applyAlignment="1"/>
    <xf numFmtId="0" fontId="35" fillId="9" borderId="17" xfId="0" applyFont="1" applyFill="1" applyBorder="1" applyAlignment="1">
      <alignment horizontal="center"/>
    </xf>
    <xf numFmtId="0" fontId="35" fillId="9" borderId="17" xfId="0" applyFont="1" applyFill="1" applyBorder="1" applyAlignment="1">
      <alignment horizontal="right"/>
    </xf>
    <xf numFmtId="164" fontId="58" fillId="0" borderId="0" xfId="0" applyNumberFormat="1" applyFont="1" applyAlignment="1">
      <alignment horizontal="right" vertical="center"/>
    </xf>
    <xf numFmtId="164" fontId="58" fillId="0" borderId="12" xfId="0" applyNumberFormat="1" applyFont="1" applyBorder="1" applyAlignment="1">
      <alignment horizontal="right" vertical="center"/>
    </xf>
    <xf numFmtId="0" fontId="46" fillId="0" borderId="0" xfId="0" applyFont="1" applyAlignment="1">
      <alignment vertical="center"/>
    </xf>
    <xf numFmtId="0" fontId="58" fillId="0" borderId="0" xfId="0" applyFont="1" applyAlignment="1">
      <alignment horizontal="center" vertical="center"/>
    </xf>
    <xf numFmtId="0" fontId="58" fillId="0" borderId="0" xfId="0" applyFont="1" applyBorder="1" applyAlignment="1">
      <alignment horizontal="center" vertical="center"/>
    </xf>
    <xf numFmtId="0" fontId="58" fillId="0" borderId="0" xfId="0" applyFont="1" applyFill="1" applyBorder="1" applyAlignment="1">
      <alignment horizontal="center" vertical="center"/>
    </xf>
    <xf numFmtId="0" fontId="59" fillId="0" borderId="12" xfId="0" applyFont="1" applyFill="1" applyBorder="1" applyAlignment="1">
      <alignment vertical="center" wrapText="1"/>
    </xf>
    <xf numFmtId="0" fontId="58" fillId="0" borderId="12" xfId="0" applyFont="1" applyFill="1" applyBorder="1" applyAlignment="1">
      <alignment horizontal="center" vertical="center" wrapText="1"/>
    </xf>
    <xf numFmtId="0" fontId="37" fillId="2" borderId="0" xfId="0" applyFont="1" applyFill="1" applyBorder="1" applyAlignment="1">
      <alignment horizontal="center"/>
    </xf>
    <xf numFmtId="0" fontId="37" fillId="9" borderId="20" xfId="0" applyFont="1" applyFill="1" applyBorder="1" applyAlignment="1">
      <alignment horizontal="center"/>
    </xf>
    <xf numFmtId="0" fontId="37" fillId="9" borderId="2" xfId="0" applyFont="1" applyFill="1" applyBorder="1" applyAlignment="1">
      <alignment horizontal="center"/>
    </xf>
    <xf numFmtId="0" fontId="37" fillId="9" borderId="0" xfId="0" applyFont="1" applyFill="1" applyBorder="1" applyAlignment="1">
      <alignment horizontal="left" vertical="center"/>
    </xf>
    <xf numFmtId="3" fontId="37" fillId="9" borderId="0" xfId="0" applyNumberFormat="1" applyFont="1" applyFill="1" applyBorder="1" applyAlignment="1">
      <alignment horizontal="center" vertical="center"/>
    </xf>
    <xf numFmtId="3" fontId="42" fillId="0" borderId="0" xfId="2" applyNumberFormat="1" applyFont="1" applyFill="1" applyBorder="1"/>
    <xf numFmtId="3" fontId="42" fillId="0" borderId="0" xfId="2" applyNumberFormat="1" applyFont="1" applyFill="1" applyBorder="1" applyAlignment="1">
      <alignment horizontal="center"/>
    </xf>
    <xf numFmtId="3" fontId="42" fillId="0" borderId="2" xfId="2" applyNumberFormat="1" applyFont="1" applyFill="1" applyBorder="1"/>
    <xf numFmtId="3" fontId="42" fillId="0" borderId="2" xfId="2" applyNumberFormat="1" applyFont="1" applyFill="1" applyBorder="1" applyAlignment="1">
      <alignment horizontal="center"/>
    </xf>
    <xf numFmtId="0" fontId="37" fillId="2" borderId="0" xfId="0" applyFont="1" applyFill="1" applyBorder="1" applyAlignment="1">
      <alignment horizontal="center" vertical="center"/>
    </xf>
    <xf numFmtId="0" fontId="37" fillId="2" borderId="0" xfId="0" applyFont="1" applyFill="1" applyBorder="1" applyAlignment="1">
      <alignment vertical="center"/>
    </xf>
    <xf numFmtId="0" fontId="37" fillId="2" borderId="2" xfId="0" applyFont="1" applyFill="1" applyBorder="1" applyAlignment="1">
      <alignment vertical="center"/>
    </xf>
    <xf numFmtId="0" fontId="37" fillId="9" borderId="0" xfId="0" applyFont="1" applyFill="1" applyBorder="1" applyAlignment="1">
      <alignment horizontal="center"/>
    </xf>
    <xf numFmtId="0" fontId="42" fillId="0" borderId="0" xfId="0" applyFont="1" applyBorder="1" applyAlignment="1">
      <alignment horizontal="center"/>
    </xf>
    <xf numFmtId="3" fontId="42" fillId="0" borderId="0" xfId="2" applyNumberFormat="1" applyFont="1" applyFill="1" applyBorder="1" applyAlignment="1">
      <alignment vertical="center"/>
    </xf>
    <xf numFmtId="0" fontId="37" fillId="2" borderId="2" xfId="0" applyFont="1" applyFill="1" applyBorder="1" applyAlignment="1">
      <alignment horizontal="center"/>
    </xf>
    <xf numFmtId="0" fontId="42" fillId="9" borderId="2" xfId="0" applyFont="1" applyFill="1" applyBorder="1" applyAlignment="1">
      <alignment horizontal="center" vertical="center"/>
    </xf>
    <xf numFmtId="0" fontId="42" fillId="9" borderId="2" xfId="0" applyFont="1" applyFill="1" applyBorder="1" applyAlignment="1">
      <alignment horizontal="center"/>
    </xf>
    <xf numFmtId="0" fontId="37" fillId="9" borderId="0" xfId="0" applyFont="1" applyFill="1" applyBorder="1" applyAlignment="1">
      <alignment horizontal="center" vertical="center"/>
    </xf>
    <xf numFmtId="0" fontId="55" fillId="0" borderId="0" xfId="0" applyFont="1" applyFill="1" applyBorder="1" applyAlignment="1">
      <alignment horizontal="left" vertical="center" wrapText="1"/>
    </xf>
    <xf numFmtId="0" fontId="55" fillId="0" borderId="0" xfId="0" applyFont="1" applyFill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/>
    </xf>
    <xf numFmtId="0" fontId="42" fillId="0" borderId="0" xfId="0" applyFont="1" applyFill="1" applyBorder="1" applyAlignment="1">
      <alignment horizontal="left" vertical="center"/>
    </xf>
    <xf numFmtId="0" fontId="55" fillId="0" borderId="0" xfId="0" applyFont="1" applyFill="1" applyBorder="1" applyAlignment="1">
      <alignment horizontal="left" vertical="center"/>
    </xf>
    <xf numFmtId="0" fontId="42" fillId="0" borderId="0" xfId="0" applyFont="1" applyFill="1" applyBorder="1" applyAlignment="1">
      <alignment horizontal="left" vertical="center" wrapText="1"/>
    </xf>
    <xf numFmtId="0" fontId="42" fillId="0" borderId="0" xfId="0" applyFont="1" applyBorder="1" applyAlignment="1">
      <alignment horizontal="left" vertical="center" wrapText="1"/>
    </xf>
    <xf numFmtId="0" fontId="42" fillId="0" borderId="0" xfId="0" applyFont="1" applyAlignment="1">
      <alignment horizontal="left" vertical="top" wrapText="1"/>
    </xf>
    <xf numFmtId="0" fontId="42" fillId="0" borderId="0" xfId="0" applyFont="1" applyBorder="1" applyAlignment="1">
      <alignment horizontal="left" vertical="center"/>
    </xf>
    <xf numFmtId="0" fontId="42" fillId="0" borderId="2" xfId="0" applyFont="1" applyFill="1" applyBorder="1" applyAlignment="1">
      <alignment horizontal="left" vertical="center" wrapText="1"/>
    </xf>
    <xf numFmtId="0" fontId="42" fillId="0" borderId="0" xfId="0" applyFont="1" applyFill="1" applyBorder="1" applyAlignment="1">
      <alignment horizontal="center"/>
    </xf>
    <xf numFmtId="0" fontId="62" fillId="9" borderId="12" xfId="0" applyFont="1" applyFill="1" applyBorder="1" applyAlignment="1">
      <alignment horizontal="center" vertical="center" wrapText="1"/>
    </xf>
    <xf numFmtId="0" fontId="62" fillId="9" borderId="12" xfId="0" applyFont="1" applyFill="1" applyBorder="1" applyAlignment="1">
      <alignment horizontal="center"/>
    </xf>
    <xf numFmtId="3" fontId="63" fillId="0" borderId="0" xfId="0" applyNumberFormat="1" applyFont="1" applyFill="1" applyBorder="1" applyAlignment="1">
      <alignment horizontal="center" wrapText="1"/>
    </xf>
    <xf numFmtId="0" fontId="64" fillId="0" borderId="0" xfId="0" applyFont="1" applyBorder="1" applyAlignment="1">
      <alignment horizontal="left" vertical="center"/>
    </xf>
    <xf numFmtId="0" fontId="64" fillId="0" borderId="0" xfId="0" applyFont="1" applyBorder="1" applyAlignment="1">
      <alignment horizontal="left" vertical="center" wrapText="1"/>
    </xf>
    <xf numFmtId="0" fontId="64" fillId="0" borderId="12" xfId="0" applyFont="1" applyFill="1" applyBorder="1" applyAlignment="1">
      <alignment horizontal="left" vertical="center"/>
    </xf>
    <xf numFmtId="0" fontId="66" fillId="0" borderId="0" xfId="0" applyFont="1" applyBorder="1" applyAlignment="1">
      <alignment horizontal="center" vertical="center"/>
    </xf>
    <xf numFmtId="0" fontId="67" fillId="9" borderId="12" xfId="0" applyFont="1" applyFill="1" applyBorder="1" applyAlignment="1">
      <alignment horizontal="center"/>
    </xf>
    <xf numFmtId="0" fontId="17" fillId="0" borderId="14" xfId="0" applyFont="1" applyFill="1" applyBorder="1" applyAlignment="1"/>
    <xf numFmtId="0" fontId="67" fillId="0" borderId="14" xfId="0" applyFont="1" applyFill="1" applyBorder="1" applyAlignment="1">
      <alignment horizontal="center" vertical="center"/>
    </xf>
    <xf numFmtId="3" fontId="67" fillId="0" borderId="14" xfId="0" applyNumberFormat="1" applyFont="1" applyFill="1" applyBorder="1" applyAlignment="1">
      <alignment horizontal="center" vertical="center"/>
    </xf>
    <xf numFmtId="1" fontId="67" fillId="0" borderId="14" xfId="0" applyNumberFormat="1" applyFont="1" applyFill="1" applyBorder="1" applyAlignment="1">
      <alignment horizontal="center" vertical="center"/>
    </xf>
    <xf numFmtId="164" fontId="67" fillId="0" borderId="14" xfId="0" applyNumberFormat="1" applyFont="1" applyFill="1" applyBorder="1" applyAlignment="1">
      <alignment horizontal="center" vertical="center"/>
    </xf>
    <xf numFmtId="164" fontId="66" fillId="0" borderId="0" xfId="0" applyNumberFormat="1" applyFont="1" applyBorder="1" applyAlignment="1">
      <alignment horizontal="center" vertical="center"/>
    </xf>
    <xf numFmtId="0" fontId="60" fillId="0" borderId="0" xfId="0" applyFont="1" applyBorder="1" applyAlignment="1">
      <alignment horizontal="center" vertical="center"/>
    </xf>
    <xf numFmtId="164" fontId="66" fillId="0" borderId="12" xfId="0" applyNumberFormat="1" applyFont="1" applyBorder="1" applyAlignment="1">
      <alignment horizontal="center" vertical="center"/>
    </xf>
    <xf numFmtId="0" fontId="63" fillId="0" borderId="0" xfId="0" applyFont="1" applyFill="1" applyBorder="1" applyAlignment="1">
      <alignment horizontal="center" vertical="center" wrapText="1"/>
    </xf>
    <xf numFmtId="165" fontId="63" fillId="0" borderId="0" xfId="0" applyNumberFormat="1" applyFont="1" applyFill="1" applyBorder="1" applyAlignment="1">
      <alignment horizontal="center" vertical="center" wrapText="1"/>
    </xf>
    <xf numFmtId="3" fontId="63" fillId="0" borderId="0" xfId="0" applyNumberFormat="1" applyFont="1" applyFill="1" applyBorder="1" applyAlignment="1">
      <alignment horizontal="center" vertical="center" wrapText="1"/>
    </xf>
    <xf numFmtId="164" fontId="63" fillId="0" borderId="0" xfId="0" applyNumberFormat="1" applyFont="1" applyFill="1" applyBorder="1" applyAlignment="1">
      <alignment horizontal="center" vertical="center" wrapText="1"/>
    </xf>
    <xf numFmtId="0" fontId="65" fillId="0" borderId="0" xfId="0" applyFont="1" applyBorder="1" applyAlignment="1">
      <alignment horizontal="center" vertical="center"/>
    </xf>
    <xf numFmtId="165" fontId="65" fillId="0" borderId="0" xfId="0" applyNumberFormat="1" applyFont="1" applyFill="1" applyBorder="1" applyAlignment="1">
      <alignment horizontal="center" vertical="center" wrapText="1"/>
    </xf>
    <xf numFmtId="3" fontId="65" fillId="0" borderId="0" xfId="0" applyNumberFormat="1" applyFont="1" applyFill="1" applyBorder="1" applyAlignment="1">
      <alignment horizontal="center" vertical="center" wrapText="1"/>
    </xf>
    <xf numFmtId="165" fontId="65" fillId="0" borderId="0" xfId="0" applyNumberFormat="1" applyFont="1" applyBorder="1" applyAlignment="1">
      <alignment horizontal="center" vertical="center"/>
    </xf>
    <xf numFmtId="3" fontId="65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" fontId="66" fillId="0" borderId="0" xfId="0" applyNumberFormat="1" applyFont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0" fontId="67" fillId="9" borderId="12" xfId="0" applyFont="1" applyFill="1" applyBorder="1" applyAlignment="1">
      <alignment horizontal="center" wrapText="1"/>
    </xf>
    <xf numFmtId="0" fontId="67" fillId="9" borderId="0" xfId="0" applyFont="1" applyFill="1" applyBorder="1" applyAlignment="1">
      <alignment horizontal="center" wrapText="1"/>
    </xf>
    <xf numFmtId="1" fontId="66" fillId="0" borderId="0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3" fontId="66" fillId="0" borderId="12" xfId="0" applyNumberFormat="1" applyFont="1" applyBorder="1" applyAlignment="1">
      <alignment horizontal="center" vertical="center"/>
    </xf>
    <xf numFmtId="1" fontId="66" fillId="0" borderId="12" xfId="0" applyNumberFormat="1" applyFont="1" applyBorder="1" applyAlignment="1">
      <alignment horizontal="center" vertical="center"/>
    </xf>
    <xf numFmtId="0" fontId="63" fillId="0" borderId="0" xfId="0" applyFont="1" applyFill="1" applyBorder="1" applyAlignment="1">
      <alignment horizontal="left" vertical="center"/>
    </xf>
    <xf numFmtId="0" fontId="68" fillId="2" borderId="14" xfId="0" applyFont="1" applyFill="1" applyBorder="1" applyAlignment="1">
      <alignment horizontal="center" vertical="center"/>
    </xf>
    <xf numFmtId="0" fontId="68" fillId="2" borderId="12" xfId="0" applyFont="1" applyFill="1" applyBorder="1" applyAlignment="1">
      <alignment horizontal="center" vertical="center" wrapText="1"/>
    </xf>
    <xf numFmtId="0" fontId="68" fillId="2" borderId="12" xfId="0" applyFont="1" applyFill="1" applyBorder="1" applyAlignment="1">
      <alignment horizontal="center"/>
    </xf>
    <xf numFmtId="0" fontId="68" fillId="2" borderId="12" xfId="0" applyFont="1" applyFill="1" applyBorder="1" applyAlignment="1">
      <alignment horizontal="center" wrapText="1"/>
    </xf>
    <xf numFmtId="0" fontId="46" fillId="9" borderId="12" xfId="0" applyFont="1" applyFill="1" applyBorder="1" applyAlignment="1">
      <alignment horizontal="center" vertical="center"/>
    </xf>
    <xf numFmtId="0" fontId="46" fillId="9" borderId="16" xfId="0" applyFont="1" applyFill="1" applyBorder="1" applyAlignment="1">
      <alignment horizontal="center"/>
    </xf>
    <xf numFmtId="0" fontId="45" fillId="0" borderId="0" xfId="0" applyFont="1" applyBorder="1"/>
    <xf numFmtId="0" fontId="45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6" fillId="0" borderId="0" xfId="0" applyFont="1" applyBorder="1" applyAlignment="1">
      <alignment horizontal="left" vertical="center" wrapText="1"/>
    </xf>
    <xf numFmtId="0" fontId="46" fillId="0" borderId="0" xfId="0" applyFont="1" applyBorder="1" applyAlignment="1">
      <alignment horizontal="center" vertical="center" wrapText="1"/>
    </xf>
    <xf numFmtId="0" fontId="46" fillId="0" borderId="0" xfId="0" applyFont="1" applyBorder="1" applyAlignment="1">
      <alignment horizontal="left" vertical="center"/>
    </xf>
    <xf numFmtId="0" fontId="46" fillId="0" borderId="0" xfId="0" applyFont="1" applyBorder="1" applyAlignment="1">
      <alignment horizontal="left" wrapText="1"/>
    </xf>
    <xf numFmtId="0" fontId="46" fillId="0" borderId="12" xfId="0" applyFont="1" applyBorder="1" applyAlignment="1">
      <alignment horizontal="left" vertical="center" wrapText="1"/>
    </xf>
    <xf numFmtId="0" fontId="45" fillId="2" borderId="14" xfId="0" applyFont="1" applyFill="1" applyBorder="1" applyAlignment="1">
      <alignment horizontal="center" vertical="center"/>
    </xf>
    <xf numFmtId="0" fontId="45" fillId="2" borderId="12" xfId="0" applyFont="1" applyFill="1" applyBorder="1" applyAlignment="1">
      <alignment horizontal="center" wrapText="1"/>
    </xf>
    <xf numFmtId="0" fontId="45" fillId="2" borderId="12" xfId="0" applyFont="1" applyFill="1" applyBorder="1" applyAlignment="1">
      <alignment horizontal="center"/>
    </xf>
    <xf numFmtId="0" fontId="46" fillId="9" borderId="16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46" fillId="0" borderId="12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3" fontId="18" fillId="7" borderId="16" xfId="0" applyNumberFormat="1" applyFont="1" applyFill="1" applyBorder="1" applyAlignment="1">
      <alignment horizontal="center" vertical="center"/>
    </xf>
    <xf numFmtId="165" fontId="18" fillId="7" borderId="16" xfId="0" applyNumberFormat="1" applyFont="1" applyFill="1" applyBorder="1" applyAlignment="1">
      <alignment horizontal="center" vertical="center"/>
    </xf>
    <xf numFmtId="0" fontId="19" fillId="0" borderId="12" xfId="0" applyFont="1" applyBorder="1" applyAlignment="1">
      <alignment horizontal="center" vertical="center" wrapText="1"/>
    </xf>
    <xf numFmtId="3" fontId="20" fillId="8" borderId="12" xfId="0" applyNumberFormat="1" applyFont="1" applyFill="1" applyBorder="1" applyAlignment="1">
      <alignment horizontal="center" vertical="center"/>
    </xf>
    <xf numFmtId="164" fontId="20" fillId="8" borderId="12" xfId="0" applyNumberFormat="1" applyFont="1" applyFill="1" applyBorder="1" applyAlignment="1">
      <alignment horizontal="center" vertical="center"/>
    </xf>
    <xf numFmtId="3" fontId="21" fillId="0" borderId="12" xfId="0" applyNumberFormat="1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 wrapText="1"/>
    </xf>
    <xf numFmtId="3" fontId="20" fillId="8" borderId="16" xfId="0" applyNumberFormat="1" applyFont="1" applyFill="1" applyBorder="1" applyAlignment="1">
      <alignment horizontal="center" vertical="center"/>
    </xf>
    <xf numFmtId="164" fontId="20" fillId="8" borderId="16" xfId="0" applyNumberFormat="1" applyFont="1" applyFill="1" applyBorder="1" applyAlignment="1">
      <alignment horizontal="center" vertical="center"/>
    </xf>
    <xf numFmtId="3" fontId="21" fillId="0" borderId="16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0" fillId="6" borderId="5" xfId="0" applyFont="1" applyFill="1" applyBorder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16" fillId="0" borderId="2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/>
    </xf>
    <xf numFmtId="0" fontId="17" fillId="2" borderId="0" xfId="0" applyFont="1" applyFill="1" applyBorder="1" applyAlignment="1">
      <alignment horizontal="center" vertical="center"/>
    </xf>
    <xf numFmtId="0" fontId="28" fillId="0" borderId="1" xfId="0" applyFont="1" applyBorder="1" applyAlignment="1">
      <alignment horizontal="left" vertical="center"/>
    </xf>
    <xf numFmtId="0" fontId="24" fillId="0" borderId="0" xfId="0" applyFont="1" applyAlignment="1">
      <alignment vertical="center"/>
    </xf>
    <xf numFmtId="0" fontId="25" fillId="0" borderId="2" xfId="0" applyFont="1" applyBorder="1" applyAlignment="1">
      <alignment horizontal="center" vertical="center" wrapText="1"/>
    </xf>
    <xf numFmtId="0" fontId="26" fillId="2" borderId="6" xfId="0" applyFont="1" applyFill="1" applyBorder="1" applyAlignment="1">
      <alignment horizontal="center" vertical="center"/>
    </xf>
    <xf numFmtId="0" fontId="26" fillId="2" borderId="8" xfId="0" applyFont="1" applyFill="1" applyBorder="1" applyAlignment="1">
      <alignment horizontal="center" vertical="center"/>
    </xf>
    <xf numFmtId="0" fontId="26" fillId="2" borderId="10" xfId="0" applyFont="1" applyFill="1" applyBorder="1" applyAlignment="1">
      <alignment horizontal="center" vertical="center"/>
    </xf>
    <xf numFmtId="0" fontId="26" fillId="2" borderId="7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26" fillId="2" borderId="9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/>
    </xf>
    <xf numFmtId="0" fontId="25" fillId="0" borderId="12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/>
    </xf>
    <xf numFmtId="0" fontId="44" fillId="0" borderId="0" xfId="0" applyFont="1" applyAlignment="1">
      <alignment horizontal="left" vertical="center" wrapText="1"/>
    </xf>
    <xf numFmtId="0" fontId="43" fillId="0" borderId="0" xfId="0" applyFont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/>
    </xf>
    <xf numFmtId="0" fontId="34" fillId="2" borderId="2" xfId="0" applyFont="1" applyFill="1" applyBorder="1" applyAlignment="1">
      <alignment horizontal="center" vertical="center"/>
    </xf>
    <xf numFmtId="0" fontId="34" fillId="9" borderId="1" xfId="0" applyFont="1" applyFill="1" applyBorder="1" applyAlignment="1">
      <alignment horizontal="right" vertical="center"/>
    </xf>
    <xf numFmtId="0" fontId="34" fillId="9" borderId="2" xfId="0" applyFont="1" applyFill="1" applyBorder="1" applyAlignment="1">
      <alignment horizontal="right" vertical="center"/>
    </xf>
    <xf numFmtId="0" fontId="53" fillId="0" borderId="1" xfId="0" applyFont="1" applyBorder="1" applyAlignment="1">
      <alignment horizontal="left"/>
    </xf>
    <xf numFmtId="0" fontId="38" fillId="0" borderId="0" xfId="0" applyFont="1" applyFill="1" applyBorder="1" applyAlignment="1">
      <alignment horizontal="center" vertical="center" wrapText="1"/>
    </xf>
    <xf numFmtId="0" fontId="38" fillId="0" borderId="2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/>
    </xf>
    <xf numFmtId="0" fontId="35" fillId="2" borderId="2" xfId="0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center"/>
    </xf>
    <xf numFmtId="0" fontId="36" fillId="0" borderId="3" xfId="0" applyFont="1" applyFill="1" applyBorder="1" applyAlignment="1">
      <alignment horizontal="left" vertical="center"/>
    </xf>
    <xf numFmtId="0" fontId="38" fillId="0" borderId="1" xfId="0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left"/>
    </xf>
    <xf numFmtId="0" fontId="34" fillId="0" borderId="2" xfId="0" applyFont="1" applyBorder="1" applyAlignment="1">
      <alignment horizontal="center" vertical="center" wrapText="1"/>
    </xf>
    <xf numFmtId="0" fontId="35" fillId="2" borderId="0" xfId="0" applyFont="1" applyFill="1" applyBorder="1" applyAlignment="1">
      <alignment horizontal="center" vertical="center"/>
    </xf>
    <xf numFmtId="0" fontId="36" fillId="2" borderId="0" xfId="0" applyFont="1" applyFill="1" applyBorder="1" applyAlignment="1">
      <alignment horizontal="center" vertical="center" wrapText="1"/>
    </xf>
    <xf numFmtId="0" fontId="36" fillId="2" borderId="2" xfId="0" applyFont="1" applyFill="1" applyBorder="1" applyAlignment="1">
      <alignment horizontal="center" vertical="center" wrapText="1"/>
    </xf>
    <xf numFmtId="0" fontId="35" fillId="2" borderId="0" xfId="0" applyFont="1" applyFill="1" applyBorder="1" applyAlignment="1">
      <alignment horizontal="center"/>
    </xf>
    <xf numFmtId="0" fontId="40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9" borderId="16" xfId="0" applyFont="1" applyFill="1" applyBorder="1" applyAlignment="1">
      <alignment horizontal="center" vertical="center"/>
    </xf>
    <xf numFmtId="0" fontId="39" fillId="0" borderId="14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 wrapText="1"/>
    </xf>
    <xf numFmtId="0" fontId="39" fillId="0" borderId="14" xfId="0" applyFont="1" applyFill="1" applyBorder="1" applyAlignment="1">
      <alignment horizontal="left" wrapText="1"/>
    </xf>
    <xf numFmtId="0" fontId="39" fillId="0" borderId="0" xfId="0" applyFont="1" applyFill="1" applyBorder="1" applyAlignment="1">
      <alignment horizontal="left" wrapText="1"/>
    </xf>
    <xf numFmtId="0" fontId="2" fillId="0" borderId="16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56" fillId="0" borderId="14" xfId="0" applyFont="1" applyBorder="1" applyAlignment="1">
      <alignment horizontal="left"/>
    </xf>
    <xf numFmtId="0" fontId="56" fillId="0" borderId="0" xfId="0" applyFont="1" applyBorder="1" applyAlignment="1">
      <alignment horizontal="left"/>
    </xf>
    <xf numFmtId="0" fontId="43" fillId="0" borderId="2" xfId="0" applyFont="1" applyBorder="1" applyAlignment="1">
      <alignment horizontal="center" vertical="center" wrapText="1"/>
    </xf>
    <xf numFmtId="0" fontId="35" fillId="2" borderId="12" xfId="0" applyFont="1" applyFill="1" applyBorder="1" applyAlignment="1">
      <alignment horizontal="center"/>
    </xf>
    <xf numFmtId="0" fontId="42" fillId="0" borderId="0" xfId="0" applyFont="1" applyFill="1" applyBorder="1" applyAlignment="1">
      <alignment horizontal="left" vertical="center"/>
    </xf>
    <xf numFmtId="0" fontId="35" fillId="2" borderId="12" xfId="0" applyFont="1" applyFill="1" applyBorder="1" applyAlignment="1">
      <alignment horizontal="center" vertical="center"/>
    </xf>
    <xf numFmtId="0" fontId="37" fillId="2" borderId="0" xfId="0" applyFont="1" applyFill="1" applyBorder="1" applyAlignment="1">
      <alignment horizontal="center"/>
    </xf>
    <xf numFmtId="0" fontId="27" fillId="0" borderId="1" xfId="0" applyFont="1" applyBorder="1" applyAlignment="1">
      <alignment horizontal="left"/>
    </xf>
    <xf numFmtId="0" fontId="25" fillId="0" borderId="0" xfId="0" applyFont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/>
    </xf>
    <xf numFmtId="0" fontId="37" fillId="2" borderId="0" xfId="0" applyFont="1" applyFill="1" applyBorder="1" applyAlignment="1">
      <alignment horizontal="center" vertical="center"/>
    </xf>
    <xf numFmtId="0" fontId="37" fillId="2" borderId="2" xfId="0" applyFont="1" applyFill="1" applyBorder="1" applyAlignment="1">
      <alignment horizontal="center" vertical="center"/>
    </xf>
    <xf numFmtId="0" fontId="37" fillId="2" borderId="1" xfId="0" applyFont="1" applyFill="1" applyBorder="1" applyAlignment="1">
      <alignment horizontal="center"/>
    </xf>
    <xf numFmtId="0" fontId="27" fillId="0" borderId="1" xfId="0" applyFont="1" applyBorder="1" applyAlignment="1">
      <alignment horizontal="left" vertical="center"/>
    </xf>
    <xf numFmtId="0" fontId="37" fillId="2" borderId="18" xfId="0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 wrapText="1"/>
    </xf>
    <xf numFmtId="0" fontId="37" fillId="2" borderId="19" xfId="0" applyFont="1" applyFill="1" applyBorder="1" applyAlignment="1">
      <alignment horizontal="center" vertical="center" wrapText="1"/>
    </xf>
    <xf numFmtId="0" fontId="37" fillId="2" borderId="0" xfId="0" applyFont="1" applyFill="1" applyBorder="1" applyAlignment="1">
      <alignment horizontal="center" vertical="center" wrapText="1"/>
    </xf>
    <xf numFmtId="0" fontId="48" fillId="0" borderId="0" xfId="0" applyFont="1" applyAlignment="1">
      <alignment horizontal="center"/>
    </xf>
    <xf numFmtId="0" fontId="61" fillId="2" borderId="0" xfId="0" applyFont="1" applyFill="1" applyBorder="1" applyAlignment="1">
      <alignment horizontal="center" vertical="center"/>
    </xf>
    <xf numFmtId="0" fontId="61" fillId="2" borderId="12" xfId="0" applyFont="1" applyFill="1" applyBorder="1" applyAlignment="1">
      <alignment horizontal="center" vertical="center"/>
    </xf>
    <xf numFmtId="0" fontId="61" fillId="2" borderId="0" xfId="0" applyFont="1" applyFill="1" applyBorder="1" applyAlignment="1">
      <alignment horizontal="center" vertical="center" wrapText="1"/>
    </xf>
    <xf numFmtId="0" fontId="61" fillId="2" borderId="12" xfId="0" applyFont="1" applyFill="1" applyBorder="1" applyAlignment="1">
      <alignment horizontal="center" vertical="center" wrapText="1"/>
    </xf>
    <xf numFmtId="0" fontId="61" fillId="9" borderId="12" xfId="0" applyFont="1" applyFill="1" applyBorder="1" applyAlignment="1">
      <alignment horizontal="center" vertical="center" wrapText="1"/>
    </xf>
    <xf numFmtId="0" fontId="61" fillId="9" borderId="12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left" vertical="center"/>
    </xf>
    <xf numFmtId="0" fontId="14" fillId="0" borderId="14" xfId="0" applyFont="1" applyFill="1" applyBorder="1" applyAlignment="1">
      <alignment horizontal="left" vertical="center"/>
    </xf>
    <xf numFmtId="0" fontId="67" fillId="2" borderId="0" xfId="0" applyFont="1" applyFill="1" applyBorder="1" applyAlignment="1">
      <alignment horizontal="center" wrapText="1"/>
    </xf>
    <xf numFmtId="0" fontId="67" fillId="2" borderId="0" xfId="0" applyFont="1" applyFill="1" applyBorder="1" applyAlignment="1">
      <alignment horizontal="center" vertical="center" wrapText="1"/>
    </xf>
    <xf numFmtId="0" fontId="67" fillId="2" borderId="12" xfId="0" applyFont="1" applyFill="1" applyBorder="1" applyAlignment="1">
      <alignment horizontal="center" vertical="center" wrapText="1"/>
    </xf>
    <xf numFmtId="0" fontId="67" fillId="2" borderId="12" xfId="0" applyFont="1" applyFill="1" applyBorder="1" applyAlignment="1">
      <alignment horizontal="center"/>
    </xf>
    <xf numFmtId="0" fontId="34" fillId="0" borderId="0" xfId="0" applyFont="1" applyBorder="1" applyAlignment="1">
      <alignment horizontal="center" vertical="center" wrapText="1"/>
    </xf>
    <xf numFmtId="0" fontId="45" fillId="2" borderId="14" xfId="0" applyFont="1" applyFill="1" applyBorder="1" applyAlignment="1">
      <alignment horizontal="center" vertical="center"/>
    </xf>
    <xf numFmtId="0" fontId="45" fillId="2" borderId="0" xfId="0" applyFont="1" applyFill="1" applyBorder="1" applyAlignment="1">
      <alignment horizontal="center" vertical="center"/>
    </xf>
    <xf numFmtId="0" fontId="45" fillId="2" borderId="12" xfId="0" applyFont="1" applyFill="1" applyBorder="1" applyAlignment="1">
      <alignment horizontal="center" vertical="center"/>
    </xf>
    <xf numFmtId="0" fontId="69" fillId="2" borderId="14" xfId="0" applyFont="1" applyFill="1" applyBorder="1" applyAlignment="1">
      <alignment horizontal="center"/>
    </xf>
    <xf numFmtId="0" fontId="14" fillId="0" borderId="14" xfId="0" applyFont="1" applyFill="1" applyBorder="1" applyAlignment="1">
      <alignment horizontal="left"/>
    </xf>
    <xf numFmtId="0" fontId="45" fillId="2" borderId="14" xfId="0" applyFont="1" applyFill="1" applyBorder="1" applyAlignment="1">
      <alignment horizontal="center"/>
    </xf>
  </cellXfs>
  <cellStyles count="3">
    <cellStyle name="Normal" xfId="0" builtinId="0"/>
    <cellStyle name="Normal 2 2" xfId="2"/>
    <cellStyle name="Porcentu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53"/>
  <sheetViews>
    <sheetView topLeftCell="A2" workbookViewId="0">
      <selection activeCell="M10" sqref="M10:N10"/>
    </sheetView>
  </sheetViews>
  <sheetFormatPr baseColWidth="10" defaultRowHeight="15" x14ac:dyDescent="0.25"/>
  <cols>
    <col min="3" max="3" width="12.7109375" customWidth="1"/>
    <col min="4" max="4" width="28.85546875" customWidth="1"/>
    <col min="5" max="5" width="14.5703125" customWidth="1"/>
    <col min="6" max="7" width="11.85546875" customWidth="1"/>
    <col min="8" max="8" width="13.42578125" customWidth="1"/>
    <col min="9" max="9" width="12.42578125" customWidth="1"/>
    <col min="10" max="10" width="11.140625" customWidth="1"/>
  </cols>
  <sheetData>
    <row r="1" spans="3:10" ht="33.75" customHeight="1" thickBot="1" x14ac:dyDescent="0.3">
      <c r="C1" s="298" t="s">
        <v>0</v>
      </c>
      <c r="D1" s="298"/>
      <c r="E1" s="298"/>
      <c r="F1" s="298"/>
      <c r="G1" s="298"/>
      <c r="H1" s="298"/>
      <c r="I1" s="298"/>
      <c r="J1" s="298"/>
    </row>
    <row r="2" spans="3:10" x14ac:dyDescent="0.25">
      <c r="C2" s="299" t="s">
        <v>1</v>
      </c>
      <c r="D2" s="299" t="s">
        <v>2</v>
      </c>
      <c r="E2" s="302" t="s">
        <v>3</v>
      </c>
      <c r="F2" s="302"/>
      <c r="G2" s="303" t="s">
        <v>4</v>
      </c>
      <c r="H2" s="303"/>
      <c r="I2" s="303" t="s">
        <v>5</v>
      </c>
      <c r="J2" s="303"/>
    </row>
    <row r="3" spans="3:10" ht="15.75" thickBot="1" x14ac:dyDescent="0.3">
      <c r="C3" s="300"/>
      <c r="D3" s="301"/>
      <c r="E3" s="1" t="s">
        <v>6</v>
      </c>
      <c r="F3" s="1" t="s">
        <v>7</v>
      </c>
      <c r="G3" s="2" t="s">
        <v>6</v>
      </c>
      <c r="H3" s="2" t="s">
        <v>7</v>
      </c>
      <c r="I3" s="2" t="s">
        <v>6</v>
      </c>
      <c r="J3" s="2" t="s">
        <v>7</v>
      </c>
    </row>
    <row r="4" spans="3:10" ht="15.75" thickBot="1" x14ac:dyDescent="0.3">
      <c r="C4" s="301"/>
      <c r="D4" s="3" t="s">
        <v>8</v>
      </c>
      <c r="E4" s="4">
        <f t="shared" ref="E4:J4" si="0">SUM(E5:E44)</f>
        <v>47881</v>
      </c>
      <c r="F4" s="4">
        <f t="shared" si="0"/>
        <v>100.00000000000001</v>
      </c>
      <c r="G4" s="4">
        <f t="shared" si="0"/>
        <v>65865</v>
      </c>
      <c r="H4" s="4">
        <f t="shared" si="0"/>
        <v>99.934714947240593</v>
      </c>
      <c r="I4" s="4">
        <f>SUM(I5:I44)</f>
        <v>1266194</v>
      </c>
      <c r="J4" s="5">
        <f t="shared" si="0"/>
        <v>99.999999999999957</v>
      </c>
    </row>
    <row r="5" spans="3:10" x14ac:dyDescent="0.25">
      <c r="C5" s="296" t="s">
        <v>9</v>
      </c>
      <c r="D5" s="6" t="s">
        <v>10</v>
      </c>
      <c r="E5" s="7">
        <v>12342</v>
      </c>
      <c r="F5" s="8">
        <f>(E5/$E$4)*100</f>
        <v>25.776404001587267</v>
      </c>
      <c r="G5" s="9">
        <v>15269</v>
      </c>
      <c r="H5" s="10">
        <f>(G5/$G$4)*100</f>
        <v>23.182266757762086</v>
      </c>
      <c r="I5" s="7">
        <v>355187</v>
      </c>
      <c r="J5" s="11">
        <f t="shared" ref="J5:J44" si="1">(I5/$I$4)*100</f>
        <v>28.051546603443072</v>
      </c>
    </row>
    <row r="6" spans="3:10" ht="13.5" customHeight="1" x14ac:dyDescent="0.25">
      <c r="C6" s="296"/>
      <c r="D6" s="6" t="s">
        <v>11</v>
      </c>
      <c r="E6" s="7">
        <v>3919</v>
      </c>
      <c r="F6" s="8">
        <f t="shared" ref="F6:F44" si="2">(E6/$E$4)*100</f>
        <v>8.1848750026106387</v>
      </c>
      <c r="G6" s="9">
        <v>5339</v>
      </c>
      <c r="H6" s="10">
        <f t="shared" ref="H6:H44" si="3">(G6/$G$4)*100</f>
        <v>8.1059743414560081</v>
      </c>
      <c r="I6" s="7">
        <v>126434</v>
      </c>
      <c r="J6" s="11">
        <f t="shared" si="1"/>
        <v>9.9853576940026567</v>
      </c>
    </row>
    <row r="7" spans="3:10" ht="15.75" thickBot="1" x14ac:dyDescent="0.3">
      <c r="C7" s="297"/>
      <c r="D7" s="12" t="s">
        <v>12</v>
      </c>
      <c r="E7" s="13">
        <v>2743</v>
      </c>
      <c r="F7" s="14">
        <f t="shared" si="2"/>
        <v>5.7287859484973165</v>
      </c>
      <c r="G7" s="15">
        <v>3406</v>
      </c>
      <c r="H7" s="16">
        <f t="shared" si="3"/>
        <v>5.1711834813633946</v>
      </c>
      <c r="I7" s="13">
        <v>81786</v>
      </c>
      <c r="J7" s="17">
        <f t="shared" si="1"/>
        <v>6.4591997750739623</v>
      </c>
    </row>
    <row r="8" spans="3:10" x14ac:dyDescent="0.25">
      <c r="C8" s="295" t="s">
        <v>13</v>
      </c>
      <c r="D8" s="18" t="s">
        <v>14</v>
      </c>
      <c r="E8" s="19">
        <v>310</v>
      </c>
      <c r="F8" s="8">
        <f>(E8/$E$4)*100</f>
        <v>0.64743844113531468</v>
      </c>
      <c r="G8" s="9">
        <v>419</v>
      </c>
      <c r="H8" s="10">
        <f t="shared" si="3"/>
        <v>0.63614970014423444</v>
      </c>
      <c r="I8" s="7">
        <v>7455</v>
      </c>
      <c r="J8" s="11">
        <f t="shared" si="1"/>
        <v>0.58877233662456141</v>
      </c>
    </row>
    <row r="9" spans="3:10" ht="12" customHeight="1" x14ac:dyDescent="0.25">
      <c r="C9" s="296"/>
      <c r="D9" s="6" t="s">
        <v>15</v>
      </c>
      <c r="E9" s="7">
        <v>531</v>
      </c>
      <c r="F9" s="8">
        <f t="shared" si="2"/>
        <v>1.1089993943317809</v>
      </c>
      <c r="G9" s="9">
        <v>651</v>
      </c>
      <c r="H9" s="10">
        <f t="shared" si="3"/>
        <v>0.98838533363698466</v>
      </c>
      <c r="I9" s="7">
        <v>8291</v>
      </c>
      <c r="J9" s="11">
        <f t="shared" si="1"/>
        <v>0.65479697423933458</v>
      </c>
    </row>
    <row r="10" spans="3:10" x14ac:dyDescent="0.25">
      <c r="C10" s="296"/>
      <c r="D10" s="6" t="s">
        <v>16</v>
      </c>
      <c r="E10" s="7">
        <v>741</v>
      </c>
      <c r="F10" s="8">
        <f t="shared" si="2"/>
        <v>1.5475867254234454</v>
      </c>
      <c r="G10" s="9">
        <v>925</v>
      </c>
      <c r="H10" s="10">
        <f t="shared" si="3"/>
        <v>1.4043877628482502</v>
      </c>
      <c r="I10" s="7">
        <v>19209</v>
      </c>
      <c r="J10" s="11">
        <f t="shared" si="1"/>
        <v>1.5170661051939907</v>
      </c>
    </row>
    <row r="11" spans="3:10" x14ac:dyDescent="0.25">
      <c r="C11" s="296"/>
      <c r="D11" s="6" t="s">
        <v>17</v>
      </c>
      <c r="E11" s="7">
        <v>93</v>
      </c>
      <c r="F11" s="8">
        <f t="shared" si="2"/>
        <v>0.1942315323405944</v>
      </c>
      <c r="G11" s="9">
        <v>125</v>
      </c>
      <c r="H11" s="10">
        <f t="shared" si="3"/>
        <v>0.18978213011462838</v>
      </c>
      <c r="I11" s="20">
        <v>1331</v>
      </c>
      <c r="J11" s="11">
        <f t="shared" si="1"/>
        <v>0.10511817304457295</v>
      </c>
    </row>
    <row r="12" spans="3:10" x14ac:dyDescent="0.25">
      <c r="C12" s="296"/>
      <c r="D12" s="6" t="s">
        <v>18</v>
      </c>
      <c r="E12" s="7">
        <v>487</v>
      </c>
      <c r="F12" s="8">
        <f t="shared" si="2"/>
        <v>1.017104905912575</v>
      </c>
      <c r="G12" s="9">
        <v>533</v>
      </c>
      <c r="H12" s="10">
        <f t="shared" si="3"/>
        <v>0.80923100280877547</v>
      </c>
      <c r="I12" s="20">
        <v>31868</v>
      </c>
      <c r="J12" s="11">
        <f t="shared" si="1"/>
        <v>2.5168339132865896</v>
      </c>
    </row>
    <row r="13" spans="3:10" ht="15.75" thickBot="1" x14ac:dyDescent="0.3">
      <c r="C13" s="297"/>
      <c r="D13" s="12" t="s">
        <v>19</v>
      </c>
      <c r="E13" s="13">
        <v>144</v>
      </c>
      <c r="F13" s="14">
        <f t="shared" si="2"/>
        <v>0.30074559846285587</v>
      </c>
      <c r="G13" s="15">
        <v>188</v>
      </c>
      <c r="H13" s="16">
        <f t="shared" si="3"/>
        <v>0.28543232369240112</v>
      </c>
      <c r="I13" s="21">
        <v>1457</v>
      </c>
      <c r="J13" s="17">
        <f t="shared" si="1"/>
        <v>0.11506925479034019</v>
      </c>
    </row>
    <row r="14" spans="3:10" x14ac:dyDescent="0.25">
      <c r="C14" s="295" t="s">
        <v>20</v>
      </c>
      <c r="D14" s="18" t="s">
        <v>21</v>
      </c>
      <c r="E14" s="22">
        <v>205</v>
      </c>
      <c r="F14" s="8">
        <f t="shared" si="2"/>
        <v>0.42814477558948222</v>
      </c>
      <c r="G14" s="9">
        <v>280</v>
      </c>
      <c r="H14" s="10">
        <f t="shared" si="3"/>
        <v>0.4251119714567676</v>
      </c>
      <c r="I14" s="20">
        <v>3255</v>
      </c>
      <c r="J14" s="11">
        <f t="shared" si="1"/>
        <v>0.25706961176565357</v>
      </c>
    </row>
    <row r="15" spans="3:10" x14ac:dyDescent="0.25">
      <c r="C15" s="296"/>
      <c r="D15" s="6" t="s">
        <v>22</v>
      </c>
      <c r="E15" s="20">
        <v>232</v>
      </c>
      <c r="F15" s="8">
        <f t="shared" si="2"/>
        <v>0.48453457530126776</v>
      </c>
      <c r="G15" s="9">
        <v>337</v>
      </c>
      <c r="H15" s="10">
        <f t="shared" si="3"/>
        <v>0.51165262278903811</v>
      </c>
      <c r="I15" s="20">
        <v>4336</v>
      </c>
      <c r="J15" s="11">
        <f t="shared" si="1"/>
        <v>0.34244357499719635</v>
      </c>
    </row>
    <row r="16" spans="3:10" ht="15.75" thickBot="1" x14ac:dyDescent="0.3">
      <c r="C16" s="297"/>
      <c r="D16" s="12" t="s">
        <v>23</v>
      </c>
      <c r="E16" s="21">
        <v>942</v>
      </c>
      <c r="F16" s="14">
        <f t="shared" si="2"/>
        <v>1.9673774566111819</v>
      </c>
      <c r="G16" s="15">
        <v>1433</v>
      </c>
      <c r="H16" s="16">
        <f t="shared" si="3"/>
        <v>2.1756623396340999</v>
      </c>
      <c r="I16" s="21">
        <v>36799</v>
      </c>
      <c r="J16" s="17">
        <f t="shared" si="1"/>
        <v>2.9062687076387981</v>
      </c>
    </row>
    <row r="17" spans="3:10" x14ac:dyDescent="0.25">
      <c r="C17" s="295" t="s">
        <v>24</v>
      </c>
      <c r="D17" s="18" t="s">
        <v>25</v>
      </c>
      <c r="E17" s="22">
        <v>1096</v>
      </c>
      <c r="F17" s="8">
        <f t="shared" si="2"/>
        <v>2.289008166078403</v>
      </c>
      <c r="G17" s="9">
        <v>1353</v>
      </c>
      <c r="H17" s="10">
        <f t="shared" si="3"/>
        <v>2.0542017763607379</v>
      </c>
      <c r="I17" s="20">
        <v>37944</v>
      </c>
      <c r="J17" s="11">
        <f t="shared" si="1"/>
        <v>2.9966971885824765</v>
      </c>
    </row>
    <row r="18" spans="3:10" x14ac:dyDescent="0.25">
      <c r="C18" s="296"/>
      <c r="D18" s="6" t="s">
        <v>26</v>
      </c>
      <c r="E18" s="20">
        <v>2341</v>
      </c>
      <c r="F18" s="8">
        <f t="shared" si="2"/>
        <v>4.8892044861218436</v>
      </c>
      <c r="G18" s="9">
        <v>2961</v>
      </c>
      <c r="H18" s="10">
        <f t="shared" si="3"/>
        <v>4.4955590981553177</v>
      </c>
      <c r="I18" s="20">
        <v>114683</v>
      </c>
      <c r="J18" s="11">
        <f t="shared" si="1"/>
        <v>9.0573008559509844</v>
      </c>
    </row>
    <row r="19" spans="3:10" ht="15.75" thickBot="1" x14ac:dyDescent="0.3">
      <c r="C19" s="297"/>
      <c r="D19" s="12" t="s">
        <v>27</v>
      </c>
      <c r="E19" s="21">
        <v>175</v>
      </c>
      <c r="F19" s="14">
        <f t="shared" si="2"/>
        <v>0.36548944257638732</v>
      </c>
      <c r="G19" s="15">
        <v>328</v>
      </c>
      <c r="H19" s="16">
        <f t="shared" si="3"/>
        <v>0.49798830942078492</v>
      </c>
      <c r="I19" s="21">
        <v>2967</v>
      </c>
      <c r="J19" s="17">
        <f t="shared" si="1"/>
        <v>0.23432428206104278</v>
      </c>
    </row>
    <row r="20" spans="3:10" ht="14.25" customHeight="1" x14ac:dyDescent="0.25">
      <c r="C20" s="295" t="s">
        <v>28</v>
      </c>
      <c r="D20" s="18" t="s">
        <v>29</v>
      </c>
      <c r="E20" s="22">
        <v>1188</v>
      </c>
      <c r="F20" s="8">
        <f t="shared" si="2"/>
        <v>2.4811511873185603</v>
      </c>
      <c r="G20" s="9">
        <v>1583</v>
      </c>
      <c r="H20" s="10">
        <f t="shared" si="3"/>
        <v>2.4034008957716542</v>
      </c>
      <c r="I20" s="20">
        <v>19360</v>
      </c>
      <c r="J20" s="11">
        <f t="shared" si="1"/>
        <v>1.528991607921061</v>
      </c>
    </row>
    <row r="21" spans="3:10" x14ac:dyDescent="0.25">
      <c r="C21" s="296"/>
      <c r="D21" s="6" t="s">
        <v>30</v>
      </c>
      <c r="E21" s="20">
        <v>403</v>
      </c>
      <c r="F21" s="8">
        <f t="shared" si="2"/>
        <v>0.84166997347590899</v>
      </c>
      <c r="G21" s="9">
        <v>729</v>
      </c>
      <c r="H21" s="10">
        <f t="shared" si="3"/>
        <v>1.1068093828285128</v>
      </c>
      <c r="I21" s="20">
        <v>5457</v>
      </c>
      <c r="J21" s="11">
        <f t="shared" si="1"/>
        <v>0.43097661179882385</v>
      </c>
    </row>
    <row r="22" spans="3:10" x14ac:dyDescent="0.25">
      <c r="C22" s="296"/>
      <c r="D22" s="6" t="s">
        <v>31</v>
      </c>
      <c r="E22" s="20">
        <v>302</v>
      </c>
      <c r="F22" s="8">
        <f t="shared" si="2"/>
        <v>0.63073035233182262</v>
      </c>
      <c r="G22" s="9">
        <v>465</v>
      </c>
      <c r="H22" s="10">
        <f t="shared" si="3"/>
        <v>0.70598952402641768</v>
      </c>
      <c r="I22" s="20">
        <v>3581</v>
      </c>
      <c r="J22" s="11">
        <f t="shared" si="1"/>
        <v>0.28281606136184506</v>
      </c>
    </row>
    <row r="23" spans="3:10" x14ac:dyDescent="0.25">
      <c r="C23" s="296"/>
      <c r="D23" s="6" t="s">
        <v>32</v>
      </c>
      <c r="E23" s="20">
        <v>264</v>
      </c>
      <c r="F23" s="8">
        <f t="shared" si="2"/>
        <v>0.55136693051523566</v>
      </c>
      <c r="G23" s="9">
        <v>323</v>
      </c>
      <c r="H23" s="10">
        <f t="shared" si="3"/>
        <v>0.49039702421619974</v>
      </c>
      <c r="I23" s="20">
        <v>3581</v>
      </c>
      <c r="J23" s="11">
        <f t="shared" si="1"/>
        <v>0.28281606136184506</v>
      </c>
    </row>
    <row r="24" spans="3:10" ht="15.75" thickBot="1" x14ac:dyDescent="0.3">
      <c r="C24" s="297"/>
      <c r="D24" s="12" t="s">
        <v>33</v>
      </c>
      <c r="E24" s="21">
        <v>219</v>
      </c>
      <c r="F24" s="14">
        <f t="shared" si="2"/>
        <v>0.45738393099559321</v>
      </c>
      <c r="G24" s="15">
        <v>316</v>
      </c>
      <c r="H24" s="16">
        <f t="shared" si="3"/>
        <v>0.47976922492978064</v>
      </c>
      <c r="I24" s="21">
        <v>3465</v>
      </c>
      <c r="J24" s="17">
        <f t="shared" si="1"/>
        <v>0.27365474800859896</v>
      </c>
    </row>
    <row r="25" spans="3:10" ht="15.75" customHeight="1" x14ac:dyDescent="0.25">
      <c r="C25" s="295" t="s">
        <v>34</v>
      </c>
      <c r="D25" s="18" t="s">
        <v>35</v>
      </c>
      <c r="E25" s="22">
        <v>636</v>
      </c>
      <c r="F25" s="8">
        <f t="shared" si="2"/>
        <v>1.3282930598776133</v>
      </c>
      <c r="G25" s="9">
        <v>824</v>
      </c>
      <c r="H25" s="10">
        <f t="shared" si="3"/>
        <v>1.2510438017156305</v>
      </c>
      <c r="I25" s="20">
        <v>16008</v>
      </c>
      <c r="J25" s="11">
        <f t="shared" si="1"/>
        <v>1.2642612427479518</v>
      </c>
    </row>
    <row r="26" spans="3:10" x14ac:dyDescent="0.25">
      <c r="C26" s="296"/>
      <c r="D26" s="6" t="s">
        <v>36</v>
      </c>
      <c r="E26" s="20">
        <v>1476</v>
      </c>
      <c r="F26" s="8">
        <f t="shared" si="2"/>
        <v>3.0826423842442723</v>
      </c>
      <c r="G26" s="9">
        <v>2442</v>
      </c>
      <c r="H26" s="10">
        <f t="shared" si="3"/>
        <v>3.7075836939193807</v>
      </c>
      <c r="I26" s="20">
        <v>28685</v>
      </c>
      <c r="J26" s="11">
        <f t="shared" si="1"/>
        <v>2.2654506339470886</v>
      </c>
    </row>
    <row r="27" spans="3:10" x14ac:dyDescent="0.25">
      <c r="C27" s="296"/>
      <c r="D27" s="6" t="s">
        <v>37</v>
      </c>
      <c r="E27" s="20">
        <v>282</v>
      </c>
      <c r="F27" s="8">
        <f t="shared" si="2"/>
        <v>0.58896013032309269</v>
      </c>
      <c r="G27" s="9">
        <v>508</v>
      </c>
      <c r="H27" s="10">
        <f t="shared" si="3"/>
        <v>0.77127457678584976</v>
      </c>
      <c r="I27" s="20">
        <v>3449</v>
      </c>
      <c r="J27" s="11">
        <f t="shared" si="1"/>
        <v>0.27239111858056508</v>
      </c>
    </row>
    <row r="28" spans="3:10" x14ac:dyDescent="0.25">
      <c r="C28" s="296"/>
      <c r="D28" s="6" t="s">
        <v>38</v>
      </c>
      <c r="E28" s="20">
        <v>426</v>
      </c>
      <c r="F28" s="8">
        <f t="shared" si="2"/>
        <v>0.88970572878594845</v>
      </c>
      <c r="G28" s="9">
        <v>660</v>
      </c>
      <c r="H28" s="10">
        <f t="shared" si="3"/>
        <v>1.002049647005238</v>
      </c>
      <c r="I28" s="20">
        <v>5628</v>
      </c>
      <c r="J28" s="11">
        <f t="shared" si="1"/>
        <v>0.44448165131093659</v>
      </c>
    </row>
    <row r="29" spans="3:10" ht="15.75" thickBot="1" x14ac:dyDescent="0.3">
      <c r="C29" s="297"/>
      <c r="D29" s="12" t="s">
        <v>39</v>
      </c>
      <c r="E29" s="21">
        <v>439</v>
      </c>
      <c r="F29" s="14">
        <f t="shared" si="2"/>
        <v>0.91685637309162293</v>
      </c>
      <c r="G29" s="15">
        <v>676</v>
      </c>
      <c r="H29" s="16">
        <f t="shared" si="3"/>
        <v>1.0263417596599105</v>
      </c>
      <c r="I29" s="21">
        <v>11002</v>
      </c>
      <c r="J29" s="17">
        <f t="shared" si="1"/>
        <v>0.86890318545183454</v>
      </c>
    </row>
    <row r="30" spans="3:10" x14ac:dyDescent="0.25">
      <c r="C30" s="295" t="s">
        <v>40</v>
      </c>
      <c r="D30" s="18" t="s">
        <v>41</v>
      </c>
      <c r="E30" s="22">
        <v>1045</v>
      </c>
      <c r="F30" s="8">
        <f t="shared" si="2"/>
        <v>2.1824940999561413</v>
      </c>
      <c r="G30" s="9">
        <v>1662</v>
      </c>
      <c r="H30" s="10">
        <f t="shared" si="3"/>
        <v>2.5233432020040993</v>
      </c>
      <c r="I30" s="20">
        <v>20298</v>
      </c>
      <c r="J30" s="11">
        <f t="shared" si="1"/>
        <v>1.6030718831395503</v>
      </c>
    </row>
    <row r="31" spans="3:10" x14ac:dyDescent="0.25">
      <c r="C31" s="296"/>
      <c r="D31" s="6" t="s">
        <v>42</v>
      </c>
      <c r="E31" s="20">
        <v>1763</v>
      </c>
      <c r="F31" s="8">
        <f t="shared" si="2"/>
        <v>3.6820450700695471</v>
      </c>
      <c r="G31" s="9">
        <v>2351</v>
      </c>
      <c r="H31" s="10">
        <f t="shared" si="3"/>
        <v>3.5694223031959309</v>
      </c>
      <c r="I31" s="20">
        <v>35720</v>
      </c>
      <c r="J31" s="11">
        <f t="shared" si="1"/>
        <v>2.8210526980857593</v>
      </c>
    </row>
    <row r="32" spans="3:10" ht="15.75" thickBot="1" x14ac:dyDescent="0.3">
      <c r="C32" s="297"/>
      <c r="D32" s="12" t="s">
        <v>43</v>
      </c>
      <c r="E32" s="21">
        <v>7196</v>
      </c>
      <c r="F32" s="14">
        <f t="shared" si="2"/>
        <v>15.028925878741045</v>
      </c>
      <c r="G32" s="15">
        <v>10253</v>
      </c>
      <c r="H32" s="16">
        <f t="shared" si="3"/>
        <v>15.56668944052228</v>
      </c>
      <c r="I32" s="21">
        <v>185219</v>
      </c>
      <c r="J32" s="17">
        <f t="shared" si="1"/>
        <v>14.628011189438586</v>
      </c>
    </row>
    <row r="33" spans="3:10" x14ac:dyDescent="0.25">
      <c r="C33" s="295" t="s">
        <v>44</v>
      </c>
      <c r="D33" s="18" t="s">
        <v>45</v>
      </c>
      <c r="E33" s="22">
        <v>222</v>
      </c>
      <c r="F33" s="8">
        <f t="shared" si="2"/>
        <v>0.46364946429690274</v>
      </c>
      <c r="G33" s="9">
        <v>310</v>
      </c>
      <c r="H33" s="10">
        <f t="shared" si="3"/>
        <v>0.47065968268427849</v>
      </c>
      <c r="I33" s="20">
        <v>2996</v>
      </c>
      <c r="J33" s="11">
        <f t="shared" si="1"/>
        <v>0.2366146103993543</v>
      </c>
    </row>
    <row r="34" spans="3:10" x14ac:dyDescent="0.25">
      <c r="C34" s="296"/>
      <c r="D34" s="6" t="s">
        <v>46</v>
      </c>
      <c r="E34" s="20">
        <v>268</v>
      </c>
      <c r="F34" s="8">
        <f t="shared" si="2"/>
        <v>0.5597209749169817</v>
      </c>
      <c r="G34" s="9">
        <v>367</v>
      </c>
      <c r="H34" s="10">
        <f t="shared" si="3"/>
        <v>0.557200334016549</v>
      </c>
      <c r="I34" s="20">
        <v>5773</v>
      </c>
      <c r="J34" s="11">
        <f t="shared" si="1"/>
        <v>0.45593329300249408</v>
      </c>
    </row>
    <row r="35" spans="3:10" x14ac:dyDescent="0.25">
      <c r="C35" s="296"/>
      <c r="D35" s="6" t="s">
        <v>47</v>
      </c>
      <c r="E35" s="20">
        <v>217</v>
      </c>
      <c r="F35" s="8">
        <f t="shared" si="2"/>
        <v>0.4532069087947202</v>
      </c>
      <c r="G35" s="9">
        <v>306</v>
      </c>
      <c r="H35" s="10">
        <f t="shared" si="3"/>
        <v>0.46458665452061038</v>
      </c>
      <c r="I35" s="20">
        <v>3667</v>
      </c>
      <c r="J35" s="11">
        <f t="shared" si="1"/>
        <v>0.28960806953752743</v>
      </c>
    </row>
    <row r="36" spans="3:10" ht="15.75" thickBot="1" x14ac:dyDescent="0.3">
      <c r="C36" s="297"/>
      <c r="D36" s="12" t="s">
        <v>48</v>
      </c>
      <c r="E36" s="21">
        <v>621</v>
      </c>
      <c r="F36" s="14">
        <f t="shared" si="2"/>
        <v>1.2969653933710659</v>
      </c>
      <c r="G36" s="15">
        <v>870</v>
      </c>
      <c r="H36" s="16">
        <f t="shared" si="3"/>
        <v>1.3208836255978138</v>
      </c>
      <c r="I36" s="21">
        <v>14228</v>
      </c>
      <c r="J36" s="17">
        <f t="shared" si="1"/>
        <v>1.1236824688791764</v>
      </c>
    </row>
    <row r="37" spans="3:10" x14ac:dyDescent="0.25">
      <c r="C37" s="295" t="s">
        <v>49</v>
      </c>
      <c r="D37" s="18" t="s">
        <v>50</v>
      </c>
      <c r="E37" s="22">
        <v>34</v>
      </c>
      <c r="F37" s="8">
        <f t="shared" si="2"/>
        <v>7.1009377414840966E-2</v>
      </c>
      <c r="G37" s="9">
        <v>94</v>
      </c>
      <c r="H37" s="10">
        <f t="shared" si="3"/>
        <v>0.14271616184620056</v>
      </c>
      <c r="I37" s="20">
        <v>349</v>
      </c>
      <c r="J37" s="11">
        <f t="shared" si="1"/>
        <v>2.7562916898990205E-2</v>
      </c>
    </row>
    <row r="38" spans="3:10" x14ac:dyDescent="0.25">
      <c r="C38" s="296"/>
      <c r="D38" s="6" t="s">
        <v>51</v>
      </c>
      <c r="E38" s="20">
        <v>235</v>
      </c>
      <c r="F38" s="8">
        <f t="shared" si="2"/>
        <v>0.49080010860257717</v>
      </c>
      <c r="G38" s="9">
        <v>391</v>
      </c>
      <c r="H38" s="10">
        <f t="shared" si="3"/>
        <v>0.59363850299855758</v>
      </c>
      <c r="I38" s="20">
        <v>4376</v>
      </c>
      <c r="J38" s="11">
        <f t="shared" si="1"/>
        <v>0.34560264856728112</v>
      </c>
    </row>
    <row r="39" spans="3:10" ht="15.75" thickBot="1" x14ac:dyDescent="0.3">
      <c r="C39" s="297"/>
      <c r="D39" s="23" t="s">
        <v>52</v>
      </c>
      <c r="E39" s="21">
        <v>63</v>
      </c>
      <c r="F39" s="14">
        <f t="shared" si="2"/>
        <v>0.13157619932749942</v>
      </c>
      <c r="G39" s="15">
        <v>104</v>
      </c>
      <c r="H39" s="16">
        <f t="shared" si="3"/>
        <v>0.15789873225537085</v>
      </c>
      <c r="I39" s="21">
        <v>859</v>
      </c>
      <c r="J39" s="17">
        <f t="shared" si="1"/>
        <v>6.7841104917571865E-2</v>
      </c>
    </row>
    <row r="40" spans="3:10" x14ac:dyDescent="0.25">
      <c r="C40" s="295" t="s">
        <v>53</v>
      </c>
      <c r="D40" s="18" t="s">
        <v>54</v>
      </c>
      <c r="E40" s="22">
        <v>59</v>
      </c>
      <c r="F40" s="8">
        <f t="shared" si="2"/>
        <v>0.12322215492575343</v>
      </c>
      <c r="G40" s="9">
        <v>73</v>
      </c>
      <c r="H40" s="10">
        <f t="shared" si="3"/>
        <v>0.11083276398694299</v>
      </c>
      <c r="I40" s="20">
        <v>1959</v>
      </c>
      <c r="J40" s="11">
        <f t="shared" si="1"/>
        <v>0.15471562809490488</v>
      </c>
    </row>
    <row r="41" spans="3:10" x14ac:dyDescent="0.25">
      <c r="C41" s="296"/>
      <c r="D41" s="6" t="s">
        <v>55</v>
      </c>
      <c r="E41" s="20">
        <v>262</v>
      </c>
      <c r="F41" s="8">
        <f t="shared" si="2"/>
        <v>0.54718990831436276</v>
      </c>
      <c r="G41" s="9">
        <v>298</v>
      </c>
      <c r="H41" s="10">
        <f t="shared" si="3"/>
        <v>0.45244059819327415</v>
      </c>
      <c r="I41" s="20">
        <v>5479</v>
      </c>
      <c r="J41" s="11">
        <f t="shared" si="1"/>
        <v>0.43271410226237056</v>
      </c>
    </row>
    <row r="42" spans="3:10" x14ac:dyDescent="0.25">
      <c r="C42" s="296"/>
      <c r="D42" s="6" t="s">
        <v>56</v>
      </c>
      <c r="E42" s="20">
        <v>37</v>
      </c>
      <c r="F42" s="8">
        <f t="shared" si="2"/>
        <v>7.7274910716150461E-2</v>
      </c>
      <c r="G42" s="9">
        <v>43</v>
      </c>
      <c r="H42" s="10"/>
      <c r="I42" s="20">
        <v>488</v>
      </c>
      <c r="J42" s="11">
        <f t="shared" si="1"/>
        <v>3.854069755503501E-2</v>
      </c>
    </row>
    <row r="43" spans="3:10" ht="15.75" thickBot="1" x14ac:dyDescent="0.3">
      <c r="C43" s="296"/>
      <c r="D43" s="12" t="s">
        <v>57</v>
      </c>
      <c r="E43" s="21">
        <v>39</v>
      </c>
      <c r="F43" s="14">
        <f t="shared" si="2"/>
        <v>8.1451932917023462E-2</v>
      </c>
      <c r="G43" s="15">
        <v>44</v>
      </c>
      <c r="H43" s="16">
        <f t="shared" ref="H43" si="4">(G43/$G$4)*100</f>
        <v>6.6803309800349195E-2</v>
      </c>
      <c r="I43" s="21">
        <v>1068</v>
      </c>
      <c r="J43" s="17">
        <f t="shared" si="1"/>
        <v>8.4347264321265145E-2</v>
      </c>
    </row>
    <row r="44" spans="3:10" ht="15.75" thickBot="1" x14ac:dyDescent="0.3">
      <c r="C44" s="297"/>
      <c r="D44" s="12" t="s">
        <v>58</v>
      </c>
      <c r="E44" s="21">
        <v>3884</v>
      </c>
      <c r="F44" s="14">
        <f t="shared" si="2"/>
        <v>8.1117771140953607</v>
      </c>
      <c r="G44" s="24">
        <v>6626</v>
      </c>
      <c r="H44" s="16">
        <f t="shared" si="3"/>
        <v>10.059971153116223</v>
      </c>
      <c r="I44" s="21">
        <v>50497</v>
      </c>
      <c r="J44" s="17">
        <f t="shared" si="1"/>
        <v>3.98809345171435</v>
      </c>
    </row>
    <row r="45" spans="3:10" ht="23.25" customHeight="1" x14ac:dyDescent="0.25">
      <c r="C45" s="304" t="s">
        <v>59</v>
      </c>
      <c r="D45" s="304"/>
      <c r="E45" s="304"/>
      <c r="F45" s="304"/>
      <c r="G45" s="304"/>
      <c r="H45" s="304"/>
      <c r="I45" s="304"/>
      <c r="J45" s="304"/>
    </row>
    <row r="49" ht="15.75" customHeight="1" x14ac:dyDescent="0.25"/>
    <row r="50" ht="28.5" customHeight="1" x14ac:dyDescent="0.25"/>
    <row r="53" ht="17.25" customHeight="1" x14ac:dyDescent="0.25"/>
  </sheetData>
  <mergeCells count="17">
    <mergeCell ref="C30:C32"/>
    <mergeCell ref="C33:C36"/>
    <mergeCell ref="C37:C39"/>
    <mergeCell ref="C40:C44"/>
    <mergeCell ref="C45:J45"/>
    <mergeCell ref="C25:C29"/>
    <mergeCell ref="C1:J1"/>
    <mergeCell ref="C2:C4"/>
    <mergeCell ref="D2:D3"/>
    <mergeCell ref="E2:F2"/>
    <mergeCell ref="G2:H2"/>
    <mergeCell ref="I2:J2"/>
    <mergeCell ref="C5:C7"/>
    <mergeCell ref="C8:C13"/>
    <mergeCell ref="C14:C16"/>
    <mergeCell ref="C17:C19"/>
    <mergeCell ref="C20:C2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K47"/>
  <sheetViews>
    <sheetView topLeftCell="A7" workbookViewId="0">
      <selection activeCell="P41" sqref="P41"/>
    </sheetView>
  </sheetViews>
  <sheetFormatPr baseColWidth="10" defaultRowHeight="15" x14ac:dyDescent="0.25"/>
  <cols>
    <col min="4" max="4" width="13.42578125" customWidth="1"/>
    <col min="5" max="5" width="22.28515625" customWidth="1"/>
    <col min="6" max="6" width="15.140625" customWidth="1"/>
    <col min="7" max="7" width="11.7109375" customWidth="1"/>
    <col min="8" max="8" width="13.28515625" customWidth="1"/>
    <col min="9" max="9" width="11.28515625" customWidth="1"/>
    <col min="10" max="10" width="11.85546875" customWidth="1"/>
    <col min="11" max="11" width="11.28515625" customWidth="1"/>
  </cols>
  <sheetData>
    <row r="2" spans="4:11" ht="32.25" customHeight="1" x14ac:dyDescent="0.25">
      <c r="D2" s="298" t="s">
        <v>165</v>
      </c>
      <c r="E2" s="298"/>
      <c r="F2" s="298"/>
      <c r="G2" s="298"/>
      <c r="H2" s="298"/>
      <c r="I2" s="298"/>
      <c r="J2" s="298"/>
      <c r="K2" s="298"/>
    </row>
    <row r="3" spans="4:11" x14ac:dyDescent="0.25">
      <c r="D3" s="359" t="s">
        <v>2</v>
      </c>
      <c r="E3" s="359"/>
      <c r="F3" s="137"/>
      <c r="G3" s="137"/>
      <c r="H3" s="361" t="s">
        <v>131</v>
      </c>
      <c r="I3" s="361"/>
      <c r="J3" s="361"/>
      <c r="K3" s="361"/>
    </row>
    <row r="4" spans="4:11" x14ac:dyDescent="0.25">
      <c r="D4" s="359"/>
      <c r="E4" s="359"/>
      <c r="F4" s="362" t="s">
        <v>161</v>
      </c>
      <c r="G4" s="362"/>
      <c r="H4" s="362" t="s">
        <v>166</v>
      </c>
      <c r="I4" s="362"/>
      <c r="J4" s="362" t="s">
        <v>167</v>
      </c>
      <c r="K4" s="362"/>
    </row>
    <row r="5" spans="4:11" x14ac:dyDescent="0.25">
      <c r="D5" s="371"/>
      <c r="E5" s="371"/>
      <c r="F5" s="156" t="s">
        <v>6</v>
      </c>
      <c r="G5" s="156" t="s">
        <v>7</v>
      </c>
      <c r="H5" s="156" t="s">
        <v>6</v>
      </c>
      <c r="I5" s="156" t="s">
        <v>7</v>
      </c>
      <c r="J5" s="156" t="s">
        <v>162</v>
      </c>
      <c r="K5" s="156" t="s">
        <v>7</v>
      </c>
    </row>
    <row r="6" spans="4:11" x14ac:dyDescent="0.25">
      <c r="D6" s="374" t="s">
        <v>65</v>
      </c>
      <c r="E6" s="374"/>
      <c r="F6" s="157">
        <f t="shared" ref="F6:K6" si="0">SUM(F7:F46)</f>
        <v>3536</v>
      </c>
      <c r="G6" s="158">
        <f t="shared" si="0"/>
        <v>99.999999999999986</v>
      </c>
      <c r="H6" s="157">
        <f t="shared" si="0"/>
        <v>2847</v>
      </c>
      <c r="I6" s="158">
        <f t="shared" si="0"/>
        <v>80.147058823529406</v>
      </c>
      <c r="J6" s="157">
        <f t="shared" si="0"/>
        <v>689</v>
      </c>
      <c r="K6" s="158">
        <f t="shared" si="0"/>
        <v>19.485294117647054</v>
      </c>
    </row>
    <row r="7" spans="4:11" x14ac:dyDescent="0.25">
      <c r="D7" s="375" t="s">
        <v>9</v>
      </c>
      <c r="E7" s="141" t="s">
        <v>10</v>
      </c>
      <c r="F7" s="142">
        <f t="shared" ref="F7:F46" si="1">SUM(J7+H7)</f>
        <v>521</v>
      </c>
      <c r="G7" s="143">
        <f t="shared" ref="G7:G46" si="2">(F7/$F$6)*100</f>
        <v>14.734162895927602</v>
      </c>
      <c r="H7" s="144">
        <v>470</v>
      </c>
      <c r="I7" s="145">
        <f t="shared" ref="I7:I33" si="3">(H7/$F$6)*100</f>
        <v>13.29185520361991</v>
      </c>
      <c r="J7" s="144">
        <v>51</v>
      </c>
      <c r="K7" s="145">
        <f t="shared" ref="K7:K46" si="4">(J7/$F$6)*100</f>
        <v>1.4423076923076923</v>
      </c>
    </row>
    <row r="8" spans="4:11" x14ac:dyDescent="0.25">
      <c r="D8" s="376"/>
      <c r="E8" s="6" t="s">
        <v>163</v>
      </c>
      <c r="F8" s="142">
        <f t="shared" si="1"/>
        <v>354</v>
      </c>
      <c r="G8" s="143">
        <f t="shared" si="2"/>
        <v>10.01131221719457</v>
      </c>
      <c r="H8" s="147">
        <v>288</v>
      </c>
      <c r="I8" s="145">
        <f t="shared" si="3"/>
        <v>8.1447963800904972</v>
      </c>
      <c r="J8" s="147">
        <v>66</v>
      </c>
      <c r="K8" s="145">
        <f t="shared" si="4"/>
        <v>1.8665158371040724</v>
      </c>
    </row>
    <row r="9" spans="4:11" x14ac:dyDescent="0.25">
      <c r="D9" s="377"/>
      <c r="E9" s="159" t="s">
        <v>12</v>
      </c>
      <c r="F9" s="149">
        <f t="shared" si="1"/>
        <v>290</v>
      </c>
      <c r="G9" s="150">
        <f t="shared" si="2"/>
        <v>8.2013574660633477</v>
      </c>
      <c r="H9" s="151">
        <v>216</v>
      </c>
      <c r="I9" s="150">
        <f t="shared" si="3"/>
        <v>6.1085972850678729</v>
      </c>
      <c r="J9" s="151">
        <v>74</v>
      </c>
      <c r="K9" s="150">
        <f t="shared" si="4"/>
        <v>2.0927601809954748</v>
      </c>
    </row>
    <row r="10" spans="4:11" x14ac:dyDescent="0.25">
      <c r="D10" s="378" t="s">
        <v>13</v>
      </c>
      <c r="E10" s="160" t="s">
        <v>14</v>
      </c>
      <c r="F10" s="142">
        <f t="shared" si="1"/>
        <v>0</v>
      </c>
      <c r="G10" s="143">
        <f t="shared" si="2"/>
        <v>0</v>
      </c>
      <c r="H10" s="144">
        <v>0</v>
      </c>
      <c r="I10" s="145">
        <f t="shared" si="3"/>
        <v>0</v>
      </c>
      <c r="J10" s="147">
        <v>0</v>
      </c>
      <c r="K10" s="145">
        <f t="shared" si="4"/>
        <v>0</v>
      </c>
    </row>
    <row r="11" spans="4:11" x14ac:dyDescent="0.25">
      <c r="D11" s="379"/>
      <c r="E11" s="6" t="s">
        <v>15</v>
      </c>
      <c r="F11" s="142">
        <f t="shared" si="1"/>
        <v>286</v>
      </c>
      <c r="G11" s="143">
        <f t="shared" si="2"/>
        <v>8.0882352941176467</v>
      </c>
      <c r="H11" s="144">
        <v>237</v>
      </c>
      <c r="I11" s="145">
        <f t="shared" si="3"/>
        <v>6.7024886877828056</v>
      </c>
      <c r="J11" s="147">
        <v>49</v>
      </c>
      <c r="K11" s="145">
        <f t="shared" si="4"/>
        <v>1.3857466063348416</v>
      </c>
    </row>
    <row r="12" spans="4:11" x14ac:dyDescent="0.25">
      <c r="D12" s="379"/>
      <c r="E12" s="6" t="s">
        <v>16</v>
      </c>
      <c r="F12" s="142">
        <f t="shared" si="1"/>
        <v>79</v>
      </c>
      <c r="G12" s="143">
        <f t="shared" si="2"/>
        <v>2.2341628959276019</v>
      </c>
      <c r="H12" s="144">
        <v>75</v>
      </c>
      <c r="I12" s="145">
        <f t="shared" si="3"/>
        <v>2.1210407239819005</v>
      </c>
      <c r="J12" s="147">
        <v>4</v>
      </c>
      <c r="K12" s="145">
        <f t="shared" si="4"/>
        <v>0.11312217194570137</v>
      </c>
    </row>
    <row r="13" spans="4:11" x14ac:dyDescent="0.25">
      <c r="D13" s="379"/>
      <c r="E13" s="6" t="s">
        <v>17</v>
      </c>
      <c r="F13" s="142">
        <f t="shared" si="1"/>
        <v>0</v>
      </c>
      <c r="G13" s="143">
        <f t="shared" si="2"/>
        <v>0</v>
      </c>
      <c r="H13" s="144">
        <v>0</v>
      </c>
      <c r="I13" s="145">
        <f t="shared" si="3"/>
        <v>0</v>
      </c>
      <c r="J13" s="147">
        <v>0</v>
      </c>
      <c r="K13" s="145">
        <f t="shared" si="4"/>
        <v>0</v>
      </c>
    </row>
    <row r="14" spans="4:11" x14ac:dyDescent="0.25">
      <c r="D14" s="379"/>
      <c r="E14" s="6" t="s">
        <v>18</v>
      </c>
      <c r="F14" s="142">
        <f t="shared" si="1"/>
        <v>14</v>
      </c>
      <c r="G14" s="143">
        <f t="shared" si="2"/>
        <v>0.39592760180995473</v>
      </c>
      <c r="H14" s="147">
        <v>13</v>
      </c>
      <c r="I14" s="145">
        <f t="shared" si="3"/>
        <v>0.36764705882352938</v>
      </c>
      <c r="J14" s="147">
        <v>1</v>
      </c>
      <c r="K14" s="145">
        <f t="shared" si="4"/>
        <v>2.8280542986425343E-2</v>
      </c>
    </row>
    <row r="15" spans="4:11" x14ac:dyDescent="0.25">
      <c r="D15" s="380"/>
      <c r="E15" s="159" t="s">
        <v>19</v>
      </c>
      <c r="F15" s="149">
        <f t="shared" si="1"/>
        <v>6</v>
      </c>
      <c r="G15" s="150">
        <f t="shared" si="2"/>
        <v>0.16968325791855204</v>
      </c>
      <c r="H15" s="151">
        <v>5</v>
      </c>
      <c r="I15" s="150">
        <f t="shared" si="3"/>
        <v>0.14140271493212669</v>
      </c>
      <c r="J15" s="151">
        <v>1</v>
      </c>
      <c r="K15" s="150">
        <f t="shared" si="4"/>
        <v>2.8280542986425343E-2</v>
      </c>
    </row>
    <row r="16" spans="4:11" x14ac:dyDescent="0.25">
      <c r="D16" s="378" t="s">
        <v>20</v>
      </c>
      <c r="E16" s="160" t="s">
        <v>21</v>
      </c>
      <c r="F16" s="142">
        <f t="shared" si="1"/>
        <v>8</v>
      </c>
      <c r="G16" s="143">
        <f t="shared" si="2"/>
        <v>0.22624434389140274</v>
      </c>
      <c r="H16" s="144">
        <v>6</v>
      </c>
      <c r="I16" s="145">
        <f t="shared" si="3"/>
        <v>0.16968325791855204</v>
      </c>
      <c r="J16" s="147">
        <v>2</v>
      </c>
      <c r="K16" s="145">
        <f t="shared" si="4"/>
        <v>5.6561085972850686E-2</v>
      </c>
    </row>
    <row r="17" spans="4:11" x14ac:dyDescent="0.25">
      <c r="D17" s="379"/>
      <c r="E17" s="6" t="s">
        <v>22</v>
      </c>
      <c r="F17" s="142">
        <f t="shared" si="1"/>
        <v>30</v>
      </c>
      <c r="G17" s="143">
        <f t="shared" si="2"/>
        <v>0.84841628959276016</v>
      </c>
      <c r="H17" s="147">
        <v>21</v>
      </c>
      <c r="I17" s="143">
        <f t="shared" si="3"/>
        <v>0.59389140271493213</v>
      </c>
      <c r="J17" s="147">
        <v>9</v>
      </c>
      <c r="K17" s="143">
        <f t="shared" si="4"/>
        <v>0.25452488687782804</v>
      </c>
    </row>
    <row r="18" spans="4:11" x14ac:dyDescent="0.25">
      <c r="D18" s="380"/>
      <c r="E18" s="159" t="s">
        <v>23</v>
      </c>
      <c r="F18" s="149">
        <f t="shared" si="1"/>
        <v>87</v>
      </c>
      <c r="G18" s="150">
        <f t="shared" si="2"/>
        <v>2.4604072398190047</v>
      </c>
      <c r="H18" s="151">
        <v>73</v>
      </c>
      <c r="I18" s="150">
        <f t="shared" si="3"/>
        <v>2.0644796380090495</v>
      </c>
      <c r="J18" s="151">
        <v>14</v>
      </c>
      <c r="K18" s="150">
        <f t="shared" si="4"/>
        <v>0.39592760180995473</v>
      </c>
    </row>
    <row r="19" spans="4:11" x14ac:dyDescent="0.25">
      <c r="D19" s="378" t="s">
        <v>24</v>
      </c>
      <c r="E19" s="160" t="s">
        <v>25</v>
      </c>
      <c r="F19" s="142">
        <f t="shared" si="1"/>
        <v>88</v>
      </c>
      <c r="G19" s="143">
        <f t="shared" si="2"/>
        <v>2.4886877828054299</v>
      </c>
      <c r="H19" s="144">
        <v>78</v>
      </c>
      <c r="I19" s="145">
        <f t="shared" si="3"/>
        <v>2.2058823529411766</v>
      </c>
      <c r="J19" s="147">
        <v>10</v>
      </c>
      <c r="K19" s="145">
        <f t="shared" si="4"/>
        <v>0.28280542986425339</v>
      </c>
    </row>
    <row r="20" spans="4:11" x14ac:dyDescent="0.25">
      <c r="D20" s="379"/>
      <c r="E20" s="6" t="s">
        <v>69</v>
      </c>
      <c r="F20" s="142">
        <f t="shared" si="1"/>
        <v>111</v>
      </c>
      <c r="G20" s="143">
        <f t="shared" si="2"/>
        <v>3.1391402714932126</v>
      </c>
      <c r="H20" s="144">
        <v>109</v>
      </c>
      <c r="I20" s="145">
        <f t="shared" si="3"/>
        <v>3.0825791855203621</v>
      </c>
      <c r="J20" s="147">
        <v>2</v>
      </c>
      <c r="K20" s="145">
        <f t="shared" si="4"/>
        <v>5.6561085972850686E-2</v>
      </c>
    </row>
    <row r="21" spans="4:11" x14ac:dyDescent="0.25">
      <c r="D21" s="379"/>
      <c r="E21" s="6" t="s">
        <v>70</v>
      </c>
      <c r="F21" s="142">
        <f t="shared" si="1"/>
        <v>55</v>
      </c>
      <c r="G21" s="143">
        <f t="shared" si="2"/>
        <v>1.5554298642533937</v>
      </c>
      <c r="H21" s="147">
        <v>55</v>
      </c>
      <c r="I21" s="145">
        <f t="shared" si="3"/>
        <v>1.5554298642533937</v>
      </c>
      <c r="J21" s="147">
        <v>0</v>
      </c>
      <c r="K21" s="145">
        <f t="shared" si="4"/>
        <v>0</v>
      </c>
    </row>
    <row r="22" spans="4:11" x14ac:dyDescent="0.25">
      <c r="D22" s="380"/>
      <c r="E22" s="159" t="s">
        <v>27</v>
      </c>
      <c r="F22" s="149">
        <f t="shared" si="1"/>
        <v>29</v>
      </c>
      <c r="G22" s="150">
        <f t="shared" si="2"/>
        <v>0.82013574660633493</v>
      </c>
      <c r="H22" s="151">
        <v>25</v>
      </c>
      <c r="I22" s="150">
        <f t="shared" si="3"/>
        <v>0.70701357466063353</v>
      </c>
      <c r="J22" s="151">
        <v>4</v>
      </c>
      <c r="K22" s="150">
        <f t="shared" si="4"/>
        <v>0.11312217194570137</v>
      </c>
    </row>
    <row r="23" spans="4:11" ht="25.5" x14ac:dyDescent="0.25">
      <c r="D23" s="378" t="s">
        <v>79</v>
      </c>
      <c r="E23" s="161" t="s">
        <v>29</v>
      </c>
      <c r="F23" s="142">
        <f t="shared" si="1"/>
        <v>43</v>
      </c>
      <c r="G23" s="143">
        <f t="shared" si="2"/>
        <v>1.2160633484162897</v>
      </c>
      <c r="H23" s="144">
        <v>43</v>
      </c>
      <c r="I23" s="145">
        <f t="shared" si="3"/>
        <v>1.2160633484162897</v>
      </c>
      <c r="J23" s="147">
        <v>0</v>
      </c>
      <c r="K23" s="145">
        <f t="shared" si="4"/>
        <v>0</v>
      </c>
    </row>
    <row r="24" spans="4:11" ht="25.5" x14ac:dyDescent="0.25">
      <c r="D24" s="379"/>
      <c r="E24" s="162" t="s">
        <v>30</v>
      </c>
      <c r="F24" s="142">
        <f t="shared" si="1"/>
        <v>80</v>
      </c>
      <c r="G24" s="143">
        <f t="shared" si="2"/>
        <v>2.2624434389140271</v>
      </c>
      <c r="H24" s="144">
        <v>65</v>
      </c>
      <c r="I24" s="145">
        <f t="shared" si="3"/>
        <v>1.8382352941176472</v>
      </c>
      <c r="J24" s="147">
        <v>15</v>
      </c>
      <c r="K24" s="145">
        <f t="shared" si="4"/>
        <v>0.42420814479638008</v>
      </c>
    </row>
    <row r="25" spans="4:11" x14ac:dyDescent="0.25">
      <c r="D25" s="379"/>
      <c r="E25" s="163" t="s">
        <v>31</v>
      </c>
      <c r="F25" s="142">
        <f t="shared" si="1"/>
        <v>97</v>
      </c>
      <c r="G25" s="143">
        <f t="shared" si="2"/>
        <v>2.7432126696832579</v>
      </c>
      <c r="H25" s="144">
        <v>82</v>
      </c>
      <c r="I25" s="145">
        <f t="shared" si="3"/>
        <v>2.319004524886878</v>
      </c>
      <c r="J25" s="147">
        <v>15</v>
      </c>
      <c r="K25" s="145">
        <f t="shared" si="4"/>
        <v>0.42420814479638008</v>
      </c>
    </row>
    <row r="26" spans="4:11" x14ac:dyDescent="0.25">
      <c r="D26" s="379"/>
      <c r="E26" s="6" t="s">
        <v>32</v>
      </c>
      <c r="F26" s="142">
        <f t="shared" si="1"/>
        <v>0</v>
      </c>
      <c r="G26" s="143">
        <f t="shared" si="2"/>
        <v>0</v>
      </c>
      <c r="H26" s="147">
        <v>0</v>
      </c>
      <c r="I26" s="143">
        <f t="shared" si="3"/>
        <v>0</v>
      </c>
      <c r="J26" s="147">
        <v>0</v>
      </c>
      <c r="K26" s="143">
        <f t="shared" si="4"/>
        <v>0</v>
      </c>
    </row>
    <row r="27" spans="4:11" x14ac:dyDescent="0.25">
      <c r="D27" s="380"/>
      <c r="E27" s="159" t="s">
        <v>33</v>
      </c>
      <c r="F27" s="149">
        <f t="shared" si="1"/>
        <v>0</v>
      </c>
      <c r="G27" s="150">
        <f t="shared" si="2"/>
        <v>0</v>
      </c>
      <c r="H27" s="151">
        <v>0</v>
      </c>
      <c r="I27" s="150">
        <f t="shared" si="3"/>
        <v>0</v>
      </c>
      <c r="J27" s="151">
        <v>0</v>
      </c>
      <c r="K27" s="150">
        <f t="shared" si="4"/>
        <v>0</v>
      </c>
    </row>
    <row r="28" spans="4:11" x14ac:dyDescent="0.25">
      <c r="D28" s="378" t="s">
        <v>34</v>
      </c>
      <c r="E28" s="160" t="s">
        <v>35</v>
      </c>
      <c r="F28" s="142">
        <f t="shared" si="1"/>
        <v>20</v>
      </c>
      <c r="G28" s="143">
        <f t="shared" si="2"/>
        <v>0.56561085972850678</v>
      </c>
      <c r="H28" s="144">
        <v>17</v>
      </c>
      <c r="I28" s="145">
        <f t="shared" si="3"/>
        <v>0.48076923076923078</v>
      </c>
      <c r="J28" s="147">
        <v>3</v>
      </c>
      <c r="K28" s="145">
        <f t="shared" si="4"/>
        <v>8.4841628959276022E-2</v>
      </c>
    </row>
    <row r="29" spans="4:11" x14ac:dyDescent="0.25">
      <c r="D29" s="379"/>
      <c r="E29" s="6" t="s">
        <v>36</v>
      </c>
      <c r="F29" s="142">
        <f t="shared" si="1"/>
        <v>0</v>
      </c>
      <c r="G29" s="143">
        <f t="shared" si="2"/>
        <v>0</v>
      </c>
      <c r="H29" s="144">
        <v>0</v>
      </c>
      <c r="I29" s="145">
        <f t="shared" si="3"/>
        <v>0</v>
      </c>
      <c r="J29" s="147">
        <v>0</v>
      </c>
      <c r="K29" s="145">
        <f t="shared" si="4"/>
        <v>0</v>
      </c>
    </row>
    <row r="30" spans="4:11" x14ac:dyDescent="0.25">
      <c r="D30" s="379"/>
      <c r="E30" s="6" t="s">
        <v>37</v>
      </c>
      <c r="F30" s="142">
        <f t="shared" si="1"/>
        <v>0</v>
      </c>
      <c r="G30" s="143">
        <f t="shared" si="2"/>
        <v>0</v>
      </c>
      <c r="H30" s="144">
        <v>0</v>
      </c>
      <c r="I30" s="145">
        <f t="shared" si="3"/>
        <v>0</v>
      </c>
      <c r="J30" s="147">
        <v>0</v>
      </c>
      <c r="K30" s="145">
        <f t="shared" si="4"/>
        <v>0</v>
      </c>
    </row>
    <row r="31" spans="4:11" x14ac:dyDescent="0.25">
      <c r="D31" s="379"/>
      <c r="E31" s="6" t="s">
        <v>38</v>
      </c>
      <c r="F31" s="142">
        <f t="shared" si="1"/>
        <v>82</v>
      </c>
      <c r="G31" s="143">
        <f t="shared" si="2"/>
        <v>2.319004524886878</v>
      </c>
      <c r="H31" s="147">
        <v>40</v>
      </c>
      <c r="I31" s="143">
        <f t="shared" si="3"/>
        <v>1.1312217194570136</v>
      </c>
      <c r="J31" s="147">
        <v>42</v>
      </c>
      <c r="K31" s="143">
        <f t="shared" si="4"/>
        <v>1.1877828054298643</v>
      </c>
    </row>
    <row r="32" spans="4:11" x14ac:dyDescent="0.25">
      <c r="D32" s="380"/>
      <c r="E32" s="159" t="s">
        <v>39</v>
      </c>
      <c r="F32" s="149">
        <f t="shared" si="1"/>
        <v>91</v>
      </c>
      <c r="G32" s="150">
        <f t="shared" si="2"/>
        <v>2.5735294117647056</v>
      </c>
      <c r="H32" s="151">
        <v>71</v>
      </c>
      <c r="I32" s="150">
        <f t="shared" si="3"/>
        <v>2.0079185520361991</v>
      </c>
      <c r="J32" s="151">
        <v>20</v>
      </c>
      <c r="K32" s="150">
        <f t="shared" si="4"/>
        <v>0.56561085972850678</v>
      </c>
    </row>
    <row r="33" spans="4:11" x14ac:dyDescent="0.25">
      <c r="D33" s="378" t="s">
        <v>40</v>
      </c>
      <c r="E33" s="160" t="s">
        <v>41</v>
      </c>
      <c r="F33" s="142">
        <f t="shared" si="1"/>
        <v>0</v>
      </c>
      <c r="G33" s="143">
        <f t="shared" si="2"/>
        <v>0</v>
      </c>
      <c r="H33" s="144">
        <v>0</v>
      </c>
      <c r="I33" s="145">
        <f t="shared" si="3"/>
        <v>0</v>
      </c>
      <c r="J33" s="147">
        <v>0</v>
      </c>
      <c r="K33" s="145">
        <f t="shared" si="4"/>
        <v>0</v>
      </c>
    </row>
    <row r="34" spans="4:11" x14ac:dyDescent="0.25">
      <c r="D34" s="379"/>
      <c r="E34" s="6" t="s">
        <v>42</v>
      </c>
      <c r="F34" s="142">
        <f t="shared" si="1"/>
        <v>12</v>
      </c>
      <c r="G34" s="143">
        <f t="shared" si="2"/>
        <v>0.33936651583710409</v>
      </c>
      <c r="H34" s="147">
        <v>12</v>
      </c>
      <c r="I34" s="145">
        <v>0</v>
      </c>
      <c r="J34" s="147">
        <v>0</v>
      </c>
      <c r="K34" s="145">
        <f t="shared" si="4"/>
        <v>0</v>
      </c>
    </row>
    <row r="35" spans="4:11" x14ac:dyDescent="0.25">
      <c r="D35" s="380"/>
      <c r="E35" s="159" t="s">
        <v>43</v>
      </c>
      <c r="F35" s="149">
        <f t="shared" si="1"/>
        <v>731</v>
      </c>
      <c r="G35" s="150">
        <f t="shared" si="2"/>
        <v>20.673076923076923</v>
      </c>
      <c r="H35" s="151">
        <v>553</v>
      </c>
      <c r="I35" s="150">
        <f t="shared" ref="I35:I41" si="5">(H35/$F$6)*100</f>
        <v>15.639140271493213</v>
      </c>
      <c r="J35" s="151">
        <v>178</v>
      </c>
      <c r="K35" s="150">
        <f t="shared" si="4"/>
        <v>5.0339366515837103</v>
      </c>
    </row>
    <row r="36" spans="4:11" x14ac:dyDescent="0.25">
      <c r="D36" s="378" t="s">
        <v>44</v>
      </c>
      <c r="E36" s="160" t="s">
        <v>45</v>
      </c>
      <c r="F36" s="142">
        <f t="shared" si="1"/>
        <v>0</v>
      </c>
      <c r="G36" s="143">
        <f t="shared" si="2"/>
        <v>0</v>
      </c>
      <c r="H36" s="144">
        <v>0</v>
      </c>
      <c r="I36" s="145">
        <f t="shared" si="5"/>
        <v>0</v>
      </c>
      <c r="J36" s="147">
        <v>0</v>
      </c>
      <c r="K36" s="145">
        <f t="shared" si="4"/>
        <v>0</v>
      </c>
    </row>
    <row r="37" spans="4:11" ht="14.25" customHeight="1" x14ac:dyDescent="0.25">
      <c r="D37" s="379"/>
      <c r="E37" s="6" t="s">
        <v>46</v>
      </c>
      <c r="F37" s="142">
        <f t="shared" si="1"/>
        <v>0</v>
      </c>
      <c r="G37" s="143">
        <f t="shared" si="2"/>
        <v>0</v>
      </c>
      <c r="H37" s="144">
        <v>0</v>
      </c>
      <c r="I37" s="145">
        <f t="shared" si="5"/>
        <v>0</v>
      </c>
      <c r="J37" s="147">
        <v>0</v>
      </c>
      <c r="K37" s="145">
        <f t="shared" si="4"/>
        <v>0</v>
      </c>
    </row>
    <row r="38" spans="4:11" x14ac:dyDescent="0.25">
      <c r="D38" s="379"/>
      <c r="E38" s="6" t="s">
        <v>47</v>
      </c>
      <c r="F38" s="142">
        <f t="shared" si="1"/>
        <v>0</v>
      </c>
      <c r="G38" s="143">
        <f t="shared" si="2"/>
        <v>0</v>
      </c>
      <c r="H38" s="147">
        <v>0</v>
      </c>
      <c r="I38" s="145">
        <f t="shared" si="5"/>
        <v>0</v>
      </c>
      <c r="J38" s="147">
        <v>0</v>
      </c>
      <c r="K38" s="145">
        <f t="shared" si="4"/>
        <v>0</v>
      </c>
    </row>
    <row r="39" spans="4:11" x14ac:dyDescent="0.25">
      <c r="D39" s="380"/>
      <c r="E39" s="159" t="s">
        <v>48</v>
      </c>
      <c r="F39" s="149">
        <f t="shared" si="1"/>
        <v>0</v>
      </c>
      <c r="G39" s="150">
        <f t="shared" si="2"/>
        <v>0</v>
      </c>
      <c r="H39" s="151">
        <v>0</v>
      </c>
      <c r="I39" s="150">
        <f t="shared" si="5"/>
        <v>0</v>
      </c>
      <c r="J39" s="151">
        <v>0</v>
      </c>
      <c r="K39" s="150">
        <f t="shared" si="4"/>
        <v>0</v>
      </c>
    </row>
    <row r="40" spans="4:11" ht="18" customHeight="1" x14ac:dyDescent="0.25">
      <c r="D40" s="378" t="s">
        <v>49</v>
      </c>
      <c r="E40" s="160" t="s">
        <v>50</v>
      </c>
      <c r="F40" s="142">
        <f t="shared" si="1"/>
        <v>37</v>
      </c>
      <c r="G40" s="143">
        <f t="shared" si="2"/>
        <v>1.0463800904977374</v>
      </c>
      <c r="H40" s="144">
        <v>30</v>
      </c>
      <c r="I40" s="145">
        <f t="shared" si="5"/>
        <v>0.84841628959276016</v>
      </c>
      <c r="J40" s="147">
        <v>7</v>
      </c>
      <c r="K40" s="145">
        <f t="shared" si="4"/>
        <v>0.19796380090497737</v>
      </c>
    </row>
    <row r="41" spans="4:11" x14ac:dyDescent="0.25">
      <c r="D41" s="379"/>
      <c r="E41" s="6" t="s">
        <v>51</v>
      </c>
      <c r="F41" s="142">
        <f t="shared" si="1"/>
        <v>0</v>
      </c>
      <c r="G41" s="143">
        <f t="shared" si="2"/>
        <v>0</v>
      </c>
      <c r="H41" s="147">
        <v>0</v>
      </c>
      <c r="I41" s="145">
        <f t="shared" si="5"/>
        <v>0</v>
      </c>
      <c r="J41" s="147">
        <v>0</v>
      </c>
      <c r="K41" s="145">
        <f t="shared" si="4"/>
        <v>0</v>
      </c>
    </row>
    <row r="42" spans="4:11" x14ac:dyDescent="0.25">
      <c r="D42" s="380"/>
      <c r="E42" s="164" t="s">
        <v>52</v>
      </c>
      <c r="F42" s="149">
        <f t="shared" si="1"/>
        <v>1</v>
      </c>
      <c r="G42" s="150">
        <f t="shared" si="2"/>
        <v>2.8280542986425343E-2</v>
      </c>
      <c r="H42" s="151">
        <v>1</v>
      </c>
      <c r="I42" s="150">
        <v>0</v>
      </c>
      <c r="J42" s="151">
        <v>0</v>
      </c>
      <c r="K42" s="150">
        <f t="shared" si="4"/>
        <v>0</v>
      </c>
    </row>
    <row r="43" spans="4:11" ht="15.75" customHeight="1" x14ac:dyDescent="0.25">
      <c r="D43" s="378" t="s">
        <v>53</v>
      </c>
      <c r="E43" s="6" t="s">
        <v>54</v>
      </c>
      <c r="F43" s="142">
        <f t="shared" si="1"/>
        <v>65</v>
      </c>
      <c r="G43" s="143">
        <f t="shared" si="2"/>
        <v>1.8382352941176472</v>
      </c>
      <c r="H43" s="144">
        <v>47</v>
      </c>
      <c r="I43" s="145">
        <f>(H43/$F$6)*100</f>
        <v>1.3291855203619909</v>
      </c>
      <c r="J43" s="147">
        <v>18</v>
      </c>
      <c r="K43" s="145">
        <f t="shared" si="4"/>
        <v>0.50904977375565608</v>
      </c>
    </row>
    <row r="44" spans="4:11" ht="18" customHeight="1" x14ac:dyDescent="0.25">
      <c r="D44" s="379"/>
      <c r="E44" s="6" t="s">
        <v>55</v>
      </c>
      <c r="F44" s="142">
        <f t="shared" si="1"/>
        <v>319</v>
      </c>
      <c r="G44" s="143">
        <f t="shared" si="2"/>
        <v>9.0214932126696823</v>
      </c>
      <c r="H44" s="144">
        <v>215</v>
      </c>
      <c r="I44" s="145">
        <f>(H44/$F$6)*100</f>
        <v>6.0803167420814477</v>
      </c>
      <c r="J44" s="147">
        <v>104</v>
      </c>
      <c r="K44" s="145">
        <f t="shared" si="4"/>
        <v>2.9411764705882351</v>
      </c>
    </row>
    <row r="45" spans="4:11" ht="14.25" customHeight="1" x14ac:dyDescent="0.25">
      <c r="D45" s="379"/>
      <c r="E45" s="6" t="s">
        <v>56</v>
      </c>
      <c r="F45" s="142">
        <f t="shared" si="1"/>
        <v>0</v>
      </c>
      <c r="G45" s="143">
        <f t="shared" si="2"/>
        <v>0</v>
      </c>
      <c r="H45" s="144">
        <v>0</v>
      </c>
      <c r="I45" s="145">
        <f>(H45/$F$6)*100</f>
        <v>0</v>
      </c>
      <c r="J45" s="147">
        <v>0</v>
      </c>
      <c r="K45" s="143">
        <f t="shared" si="4"/>
        <v>0</v>
      </c>
    </row>
    <row r="46" spans="4:11" x14ac:dyDescent="0.25">
      <c r="D46" s="380"/>
      <c r="E46" s="159" t="s">
        <v>57</v>
      </c>
      <c r="F46" s="142">
        <f t="shared" si="1"/>
        <v>0</v>
      </c>
      <c r="G46" s="143">
        <f t="shared" si="2"/>
        <v>0</v>
      </c>
      <c r="H46" s="151">
        <v>0</v>
      </c>
      <c r="I46" s="145">
        <f>(H46/$F$6)*100</f>
        <v>0</v>
      </c>
      <c r="J46" s="151">
        <v>0</v>
      </c>
      <c r="K46" s="150">
        <f t="shared" si="4"/>
        <v>0</v>
      </c>
    </row>
    <row r="47" spans="4:11" x14ac:dyDescent="0.25">
      <c r="D47" s="372" t="s">
        <v>164</v>
      </c>
      <c r="E47" s="372"/>
      <c r="F47" s="372"/>
      <c r="G47" s="372"/>
      <c r="H47" s="372"/>
      <c r="I47" s="372"/>
      <c r="J47" s="372"/>
      <c r="K47" s="373"/>
    </row>
  </sheetData>
  <mergeCells count="18">
    <mergeCell ref="D47:K47"/>
    <mergeCell ref="D6:E6"/>
    <mergeCell ref="D7:D9"/>
    <mergeCell ref="D10:D15"/>
    <mergeCell ref="D16:D18"/>
    <mergeCell ref="D19:D22"/>
    <mergeCell ref="D23:D27"/>
    <mergeCell ref="D28:D32"/>
    <mergeCell ref="D33:D35"/>
    <mergeCell ref="D36:D39"/>
    <mergeCell ref="D40:D42"/>
    <mergeCell ref="D43:D46"/>
    <mergeCell ref="D2:K2"/>
    <mergeCell ref="D3:E5"/>
    <mergeCell ref="H3:K3"/>
    <mergeCell ref="F4:G4"/>
    <mergeCell ref="H4:I4"/>
    <mergeCell ref="J4:K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F36"/>
  <sheetViews>
    <sheetView workbookViewId="0">
      <selection activeCell="H11" sqref="H11"/>
    </sheetView>
  </sheetViews>
  <sheetFormatPr baseColWidth="10" defaultRowHeight="15" x14ac:dyDescent="0.25"/>
  <cols>
    <col min="4" max="4" width="56.28515625" customWidth="1"/>
    <col min="5" max="5" width="22.42578125" customWidth="1"/>
    <col min="6" max="6" width="19.7109375" style="55" customWidth="1"/>
  </cols>
  <sheetData>
    <row r="2" spans="4:6" ht="15" customHeight="1" x14ac:dyDescent="0.25">
      <c r="D2" s="298" t="s">
        <v>168</v>
      </c>
      <c r="E2" s="298"/>
      <c r="F2" s="298"/>
    </row>
    <row r="3" spans="4:6" x14ac:dyDescent="0.25">
      <c r="D3" s="381"/>
      <c r="E3" s="381"/>
      <c r="F3" s="381"/>
    </row>
    <row r="4" spans="4:6" x14ac:dyDescent="0.25">
      <c r="D4" s="167" t="s">
        <v>65</v>
      </c>
      <c r="E4" s="168">
        <f>SUM(E5:E26)</f>
        <v>689</v>
      </c>
      <c r="F4" s="169">
        <f>SUM(F5:F25)</f>
        <v>99.999999999999986</v>
      </c>
    </row>
    <row r="5" spans="4:6" ht="19.5" customHeight="1" x14ac:dyDescent="0.25">
      <c r="D5" s="170" t="s">
        <v>84</v>
      </c>
      <c r="E5" s="171">
        <v>33</v>
      </c>
      <c r="F5" s="172">
        <f t="shared" ref="F5:F26" si="0">(E5/$E$4)*100</f>
        <v>4.7895500725689404</v>
      </c>
    </row>
    <row r="6" spans="4:6" ht="24.75" customHeight="1" x14ac:dyDescent="0.25">
      <c r="D6" s="173" t="s">
        <v>85</v>
      </c>
      <c r="E6" s="174">
        <v>3</v>
      </c>
      <c r="F6" s="175">
        <f t="shared" si="0"/>
        <v>0.43541364296081275</v>
      </c>
    </row>
    <row r="7" spans="4:6" ht="25.5" customHeight="1" x14ac:dyDescent="0.25">
      <c r="D7" s="173" t="s">
        <v>86</v>
      </c>
      <c r="E7" s="174">
        <v>16</v>
      </c>
      <c r="F7" s="175">
        <f t="shared" si="0"/>
        <v>2.3222060957910013</v>
      </c>
    </row>
    <row r="8" spans="4:6" ht="23.25" customHeight="1" x14ac:dyDescent="0.25">
      <c r="D8" s="176" t="s">
        <v>87</v>
      </c>
      <c r="E8" s="174">
        <v>1</v>
      </c>
      <c r="F8" s="175">
        <f t="shared" si="0"/>
        <v>0.14513788098693758</v>
      </c>
    </row>
    <row r="9" spans="4:6" ht="30" customHeight="1" x14ac:dyDescent="0.25">
      <c r="D9" s="176" t="s">
        <v>88</v>
      </c>
      <c r="E9" s="174">
        <v>1</v>
      </c>
      <c r="F9" s="175">
        <f t="shared" si="0"/>
        <v>0.14513788098693758</v>
      </c>
    </row>
    <row r="10" spans="4:6" ht="23.25" customHeight="1" x14ac:dyDescent="0.25">
      <c r="D10" s="173" t="s">
        <v>89</v>
      </c>
      <c r="E10" s="174">
        <v>34</v>
      </c>
      <c r="F10" s="175">
        <f t="shared" si="0"/>
        <v>4.9346879535558781</v>
      </c>
    </row>
    <row r="11" spans="4:6" ht="33.75" customHeight="1" x14ac:dyDescent="0.25">
      <c r="D11" s="176" t="s">
        <v>90</v>
      </c>
      <c r="E11" s="165">
        <v>301</v>
      </c>
      <c r="F11" s="175">
        <f t="shared" si="0"/>
        <v>43.686502177068213</v>
      </c>
    </row>
    <row r="12" spans="4:6" ht="24.75" customHeight="1" x14ac:dyDescent="0.25">
      <c r="D12" s="173" t="s">
        <v>169</v>
      </c>
      <c r="E12" s="177">
        <v>27</v>
      </c>
      <c r="F12" s="175">
        <f t="shared" si="0"/>
        <v>3.9187227866473147</v>
      </c>
    </row>
    <row r="13" spans="4:6" ht="22.5" customHeight="1" x14ac:dyDescent="0.25">
      <c r="D13" s="176" t="s">
        <v>92</v>
      </c>
      <c r="E13" s="177">
        <v>64</v>
      </c>
      <c r="F13" s="175">
        <f t="shared" si="0"/>
        <v>9.2888243831640054</v>
      </c>
    </row>
    <row r="14" spans="4:6" ht="26.25" customHeight="1" x14ac:dyDescent="0.25">
      <c r="D14" s="173" t="s">
        <v>170</v>
      </c>
      <c r="E14" s="177">
        <v>0</v>
      </c>
      <c r="F14" s="175">
        <f t="shared" si="0"/>
        <v>0</v>
      </c>
    </row>
    <row r="15" spans="4:6" ht="30.75" customHeight="1" x14ac:dyDescent="0.25">
      <c r="D15" s="176" t="s">
        <v>94</v>
      </c>
      <c r="E15" s="177">
        <v>25</v>
      </c>
      <c r="F15" s="175">
        <f t="shared" si="0"/>
        <v>3.6284470246734397</v>
      </c>
    </row>
    <row r="16" spans="4:6" ht="25.5" customHeight="1" x14ac:dyDescent="0.25">
      <c r="D16" s="173" t="s">
        <v>95</v>
      </c>
      <c r="E16" s="177">
        <v>12</v>
      </c>
      <c r="F16" s="175">
        <f t="shared" si="0"/>
        <v>1.741654571843251</v>
      </c>
    </row>
    <row r="17" spans="4:6" ht="21.75" customHeight="1" x14ac:dyDescent="0.25">
      <c r="D17" s="173" t="s">
        <v>96</v>
      </c>
      <c r="E17" s="165">
        <v>0</v>
      </c>
      <c r="F17" s="175">
        <f t="shared" si="0"/>
        <v>0</v>
      </c>
    </row>
    <row r="18" spans="4:6" ht="22.5" customHeight="1" x14ac:dyDescent="0.25">
      <c r="D18" s="176" t="s">
        <v>97</v>
      </c>
      <c r="E18" s="165">
        <v>0</v>
      </c>
      <c r="F18" s="175">
        <f t="shared" si="0"/>
        <v>0</v>
      </c>
    </row>
    <row r="19" spans="4:6" ht="28.5" customHeight="1" x14ac:dyDescent="0.25">
      <c r="D19" s="176" t="s">
        <v>98</v>
      </c>
      <c r="E19" s="165">
        <v>0</v>
      </c>
      <c r="F19" s="175">
        <f t="shared" si="0"/>
        <v>0</v>
      </c>
    </row>
    <row r="20" spans="4:6" ht="22.5" customHeight="1" x14ac:dyDescent="0.25">
      <c r="D20" s="173" t="s">
        <v>99</v>
      </c>
      <c r="E20" s="165">
        <v>6</v>
      </c>
      <c r="F20" s="175">
        <f t="shared" si="0"/>
        <v>0.8708272859216255</v>
      </c>
    </row>
    <row r="21" spans="4:6" ht="30" customHeight="1" x14ac:dyDescent="0.25">
      <c r="D21" s="176" t="s">
        <v>100</v>
      </c>
      <c r="E21" s="165">
        <v>108</v>
      </c>
      <c r="F21" s="175">
        <f t="shared" si="0"/>
        <v>15.674891146589259</v>
      </c>
    </row>
    <row r="22" spans="4:6" ht="20.25" customHeight="1" x14ac:dyDescent="0.25">
      <c r="D22" s="176" t="s">
        <v>101</v>
      </c>
      <c r="E22" s="165">
        <v>21</v>
      </c>
      <c r="F22" s="175">
        <f t="shared" si="0"/>
        <v>3.0478955007256894</v>
      </c>
    </row>
    <row r="23" spans="4:6" ht="24.75" customHeight="1" x14ac:dyDescent="0.25">
      <c r="D23" s="176" t="s">
        <v>102</v>
      </c>
      <c r="E23" s="165">
        <v>0</v>
      </c>
      <c r="F23" s="175">
        <f t="shared" si="0"/>
        <v>0</v>
      </c>
    </row>
    <row r="24" spans="4:6" ht="29.25" customHeight="1" x14ac:dyDescent="0.25">
      <c r="D24" s="176" t="s">
        <v>103</v>
      </c>
      <c r="E24" s="165">
        <v>37</v>
      </c>
      <c r="F24" s="175">
        <f t="shared" si="0"/>
        <v>5.3701015965166912</v>
      </c>
    </row>
    <row r="25" spans="4:6" ht="26.25" customHeight="1" x14ac:dyDescent="0.25">
      <c r="D25" s="173" t="s">
        <v>104</v>
      </c>
      <c r="E25" s="165">
        <v>0</v>
      </c>
      <c r="F25" s="175">
        <f t="shared" si="0"/>
        <v>0</v>
      </c>
    </row>
    <row r="26" spans="4:6" ht="26.25" customHeight="1" x14ac:dyDescent="0.25">
      <c r="D26" s="178" t="s">
        <v>171</v>
      </c>
      <c r="E26" s="166">
        <v>0</v>
      </c>
      <c r="F26" s="179">
        <f t="shared" si="0"/>
        <v>0</v>
      </c>
    </row>
    <row r="27" spans="4:6" x14ac:dyDescent="0.25">
      <c r="D27" s="382" t="s">
        <v>172</v>
      </c>
      <c r="E27" s="383"/>
      <c r="F27" s="383"/>
    </row>
    <row r="28" spans="4:6" x14ac:dyDescent="0.25">
      <c r="D28" s="6"/>
      <c r="E28" s="180"/>
      <c r="F28" s="10"/>
    </row>
    <row r="29" spans="4:6" x14ac:dyDescent="0.25">
      <c r="D29" s="6"/>
      <c r="E29" s="180"/>
      <c r="F29" s="10"/>
    </row>
    <row r="30" spans="4:6" x14ac:dyDescent="0.25">
      <c r="D30" s="6"/>
      <c r="E30" s="180"/>
      <c r="F30" s="10"/>
    </row>
    <row r="31" spans="4:6" x14ac:dyDescent="0.25">
      <c r="D31" s="6"/>
      <c r="E31" s="180"/>
      <c r="F31" s="10"/>
    </row>
    <row r="32" spans="4:6" x14ac:dyDescent="0.25">
      <c r="D32" s="6"/>
      <c r="E32" s="180"/>
      <c r="F32" s="10"/>
    </row>
    <row r="33" spans="4:6" x14ac:dyDescent="0.25">
      <c r="D33" s="6"/>
      <c r="E33" s="180"/>
      <c r="F33" s="10"/>
    </row>
    <row r="34" spans="4:6" x14ac:dyDescent="0.25">
      <c r="D34" s="6"/>
      <c r="E34" s="180"/>
      <c r="F34" s="10"/>
    </row>
    <row r="35" spans="4:6" x14ac:dyDescent="0.25">
      <c r="D35" s="6"/>
      <c r="E35" s="180"/>
      <c r="F35" s="10"/>
    </row>
    <row r="36" spans="4:6" x14ac:dyDescent="0.25">
      <c r="D36" s="181"/>
      <c r="E36" s="180"/>
      <c r="F36" s="10"/>
    </row>
  </sheetData>
  <mergeCells count="2">
    <mergeCell ref="D2:F3"/>
    <mergeCell ref="D27:F2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G15"/>
  <sheetViews>
    <sheetView workbookViewId="0">
      <selection activeCell="K29" sqref="K29"/>
    </sheetView>
  </sheetViews>
  <sheetFormatPr baseColWidth="10" defaultRowHeight="15" x14ac:dyDescent="0.25"/>
  <cols>
    <col min="4" max="4" width="48.85546875" customWidth="1"/>
    <col min="5" max="5" width="30.85546875" customWidth="1"/>
    <col min="6" max="6" width="27.7109375" customWidth="1"/>
  </cols>
  <sheetData>
    <row r="5" spans="4:7" ht="37.5" customHeight="1" thickBot="1" x14ac:dyDescent="0.3">
      <c r="D5" s="384" t="s">
        <v>173</v>
      </c>
      <c r="E5" s="384"/>
      <c r="F5" s="384"/>
    </row>
    <row r="6" spans="4:7" ht="37.5" customHeight="1" x14ac:dyDescent="0.25">
      <c r="D6" s="345" t="s">
        <v>174</v>
      </c>
      <c r="E6" s="385" t="s">
        <v>83</v>
      </c>
      <c r="F6" s="385"/>
      <c r="G6" s="48"/>
    </row>
    <row r="7" spans="4:7" x14ac:dyDescent="0.25">
      <c r="D7" s="387"/>
      <c r="E7" s="182" t="s">
        <v>175</v>
      </c>
      <c r="F7" s="183" t="s">
        <v>7</v>
      </c>
      <c r="G7" s="48"/>
    </row>
    <row r="8" spans="4:7" ht="15.75" thickBot="1" x14ac:dyDescent="0.3">
      <c r="D8" s="184" t="s">
        <v>65</v>
      </c>
      <c r="E8" s="185">
        <f t="shared" ref="E8:F8" si="0">SUM(E9:E14)</f>
        <v>689</v>
      </c>
      <c r="F8" s="186">
        <f t="shared" si="0"/>
        <v>100</v>
      </c>
      <c r="G8" s="48"/>
    </row>
    <row r="9" spans="4:7" ht="37.5" customHeight="1" x14ac:dyDescent="0.25">
      <c r="D9" s="189" t="s">
        <v>176</v>
      </c>
      <c r="E9" s="190">
        <v>239</v>
      </c>
      <c r="F9" s="187">
        <f>(E9/$E$8)*100</f>
        <v>34.687953555878082</v>
      </c>
    </row>
    <row r="10" spans="4:7" ht="30.75" customHeight="1" x14ac:dyDescent="0.25">
      <c r="D10" s="126" t="s">
        <v>177</v>
      </c>
      <c r="E10" s="190">
        <v>104</v>
      </c>
      <c r="F10" s="187">
        <f t="shared" ref="F10:F14" si="1">(E10/$E$8)*100</f>
        <v>15.09433962264151</v>
      </c>
    </row>
    <row r="11" spans="4:7" ht="34.5" customHeight="1" x14ac:dyDescent="0.25">
      <c r="D11" s="126" t="s">
        <v>178</v>
      </c>
      <c r="E11" s="191">
        <v>113</v>
      </c>
      <c r="F11" s="187">
        <f t="shared" si="1"/>
        <v>16.400580551523948</v>
      </c>
    </row>
    <row r="12" spans="4:7" ht="31.5" customHeight="1" x14ac:dyDescent="0.25">
      <c r="D12" s="126" t="s">
        <v>179</v>
      </c>
      <c r="E12" s="192">
        <v>0</v>
      </c>
      <c r="F12" s="187">
        <f t="shared" si="1"/>
        <v>0</v>
      </c>
    </row>
    <row r="13" spans="4:7" ht="30" customHeight="1" x14ac:dyDescent="0.25">
      <c r="D13" s="126" t="s">
        <v>180</v>
      </c>
      <c r="E13" s="192">
        <v>0</v>
      </c>
      <c r="F13" s="187">
        <f t="shared" si="1"/>
        <v>0</v>
      </c>
    </row>
    <row r="14" spans="4:7" ht="33.75" customHeight="1" x14ac:dyDescent="0.25">
      <c r="D14" s="193" t="s">
        <v>181</v>
      </c>
      <c r="E14" s="194">
        <v>233</v>
      </c>
      <c r="F14" s="188">
        <f t="shared" si="1"/>
        <v>33.817126269956461</v>
      </c>
    </row>
    <row r="15" spans="4:7" ht="17.25" customHeight="1" x14ac:dyDescent="0.25">
      <c r="D15" s="386" t="s">
        <v>182</v>
      </c>
      <c r="E15" s="386"/>
      <c r="F15" s="386"/>
    </row>
  </sheetData>
  <mergeCells count="4">
    <mergeCell ref="D5:F5"/>
    <mergeCell ref="E6:F6"/>
    <mergeCell ref="D15:F15"/>
    <mergeCell ref="D6:D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G47"/>
  <sheetViews>
    <sheetView workbookViewId="0">
      <selection activeCell="D2" sqref="D2:F2"/>
    </sheetView>
  </sheetViews>
  <sheetFormatPr baseColWidth="10" defaultRowHeight="15" x14ac:dyDescent="0.25"/>
  <cols>
    <col min="4" max="4" width="42.7109375" customWidth="1"/>
    <col min="5" max="5" width="26" style="55" customWidth="1"/>
    <col min="6" max="6" width="16.5703125" style="55" customWidth="1"/>
  </cols>
  <sheetData>
    <row r="2" spans="4:7" ht="35.25" customHeight="1" thickBot="1" x14ac:dyDescent="0.3">
      <c r="D2" s="325" t="s">
        <v>249</v>
      </c>
      <c r="E2" s="325"/>
      <c r="F2" s="325"/>
    </row>
    <row r="3" spans="4:7" ht="14.25" customHeight="1" x14ac:dyDescent="0.25">
      <c r="D3" s="205" t="s">
        <v>183</v>
      </c>
      <c r="E3" s="388" t="s">
        <v>199</v>
      </c>
      <c r="F3" s="388"/>
      <c r="G3" s="48"/>
    </row>
    <row r="4" spans="4:7" x14ac:dyDescent="0.25">
      <c r="D4" s="205"/>
      <c r="E4" s="195" t="s">
        <v>133</v>
      </c>
      <c r="F4" s="204" t="s">
        <v>132</v>
      </c>
      <c r="G4" s="48"/>
    </row>
    <row r="5" spans="4:7" ht="15.75" thickBot="1" x14ac:dyDescent="0.3">
      <c r="D5" s="206"/>
      <c r="E5" s="197" t="s">
        <v>6</v>
      </c>
      <c r="F5" s="197" t="s">
        <v>6</v>
      </c>
      <c r="G5" s="48"/>
    </row>
    <row r="6" spans="4:7" ht="18.75" customHeight="1" x14ac:dyDescent="0.25">
      <c r="D6" s="198" t="s">
        <v>65</v>
      </c>
      <c r="E6" s="207">
        <f t="shared" ref="E6:F6" si="0">SUM(E7:E46)</f>
        <v>1</v>
      </c>
      <c r="F6" s="207">
        <f t="shared" si="0"/>
        <v>43</v>
      </c>
    </row>
    <row r="7" spans="4:7" ht="14.25" customHeight="1" x14ac:dyDescent="0.25">
      <c r="D7" s="200" t="s">
        <v>10</v>
      </c>
      <c r="E7" s="208">
        <v>0</v>
      </c>
      <c r="F7" s="224">
        <v>0</v>
      </c>
    </row>
    <row r="8" spans="4:7" ht="14.25" customHeight="1" x14ac:dyDescent="0.25">
      <c r="D8" s="209" t="s">
        <v>187</v>
      </c>
      <c r="E8" s="208">
        <v>0</v>
      </c>
      <c r="F8" s="208">
        <v>7</v>
      </c>
    </row>
    <row r="9" spans="4:7" ht="16.5" customHeight="1" x14ac:dyDescent="0.25">
      <c r="D9" s="209" t="s">
        <v>188</v>
      </c>
      <c r="E9" s="208">
        <v>0</v>
      </c>
      <c r="F9" s="208">
        <v>7</v>
      </c>
    </row>
    <row r="10" spans="4:7" ht="12" customHeight="1" x14ac:dyDescent="0.25">
      <c r="D10" s="209" t="s">
        <v>14</v>
      </c>
      <c r="E10" s="208">
        <v>1</v>
      </c>
      <c r="F10" s="208">
        <v>8</v>
      </c>
    </row>
    <row r="11" spans="4:7" x14ac:dyDescent="0.25">
      <c r="D11" s="200" t="s">
        <v>200</v>
      </c>
      <c r="E11" s="208">
        <v>0</v>
      </c>
      <c r="F11" s="208">
        <v>0</v>
      </c>
    </row>
    <row r="12" spans="4:7" ht="14.25" customHeight="1" x14ac:dyDescent="0.25">
      <c r="D12" s="200" t="s">
        <v>16</v>
      </c>
      <c r="E12" s="208">
        <v>0</v>
      </c>
      <c r="F12" s="208">
        <v>0</v>
      </c>
    </row>
    <row r="13" spans="4:7" x14ac:dyDescent="0.25">
      <c r="D13" s="200" t="s">
        <v>17</v>
      </c>
      <c r="E13" s="208">
        <v>0</v>
      </c>
      <c r="F13" s="208">
        <v>0</v>
      </c>
    </row>
    <row r="14" spans="4:7" x14ac:dyDescent="0.25">
      <c r="D14" s="200" t="s">
        <v>18</v>
      </c>
      <c r="E14" s="208">
        <v>0</v>
      </c>
      <c r="F14" s="208">
        <v>0</v>
      </c>
    </row>
    <row r="15" spans="4:7" ht="13.5" customHeight="1" x14ac:dyDescent="0.25">
      <c r="D15" s="200" t="s">
        <v>19</v>
      </c>
      <c r="E15" s="208">
        <v>0</v>
      </c>
      <c r="F15" s="208">
        <v>0</v>
      </c>
    </row>
    <row r="16" spans="4:7" x14ac:dyDescent="0.25">
      <c r="D16" s="200" t="s">
        <v>21</v>
      </c>
      <c r="E16" s="208">
        <v>0</v>
      </c>
      <c r="F16" s="208">
        <v>0</v>
      </c>
    </row>
    <row r="17" spans="4:6" x14ac:dyDescent="0.25">
      <c r="D17" s="200" t="s">
        <v>22</v>
      </c>
      <c r="E17" s="208">
        <v>0</v>
      </c>
      <c r="F17" s="208">
        <v>3</v>
      </c>
    </row>
    <row r="18" spans="4:6" x14ac:dyDescent="0.25">
      <c r="D18" s="200" t="s">
        <v>23</v>
      </c>
      <c r="E18" s="208">
        <v>0</v>
      </c>
      <c r="F18" s="208">
        <v>2</v>
      </c>
    </row>
    <row r="19" spans="4:6" x14ac:dyDescent="0.25">
      <c r="D19" s="200" t="s">
        <v>25</v>
      </c>
      <c r="E19" s="208">
        <v>0</v>
      </c>
      <c r="F19" s="208">
        <v>2</v>
      </c>
    </row>
    <row r="20" spans="4:6" x14ac:dyDescent="0.25">
      <c r="D20" s="200" t="s">
        <v>69</v>
      </c>
      <c r="E20" s="208">
        <v>0</v>
      </c>
      <c r="F20" s="208">
        <v>0</v>
      </c>
    </row>
    <row r="21" spans="4:6" x14ac:dyDescent="0.25">
      <c r="D21" s="200" t="s">
        <v>190</v>
      </c>
      <c r="E21" s="208">
        <v>0</v>
      </c>
      <c r="F21" s="208">
        <v>0</v>
      </c>
    </row>
    <row r="22" spans="4:6" x14ac:dyDescent="0.25">
      <c r="D22" s="200" t="s">
        <v>191</v>
      </c>
      <c r="E22" s="208">
        <v>0</v>
      </c>
      <c r="F22" s="208">
        <v>0</v>
      </c>
    </row>
    <row r="23" spans="4:6" x14ac:dyDescent="0.25">
      <c r="D23" s="200" t="s">
        <v>192</v>
      </c>
      <c r="E23" s="208">
        <v>0</v>
      </c>
      <c r="F23" s="208">
        <v>0</v>
      </c>
    </row>
    <row r="24" spans="4:6" x14ac:dyDescent="0.25">
      <c r="D24" s="200" t="s">
        <v>193</v>
      </c>
      <c r="E24" s="208">
        <v>0</v>
      </c>
      <c r="F24" s="208">
        <v>0</v>
      </c>
    </row>
    <row r="25" spans="4:6" x14ac:dyDescent="0.25">
      <c r="D25" s="200" t="s">
        <v>194</v>
      </c>
      <c r="E25" s="208">
        <v>0</v>
      </c>
      <c r="F25" s="208">
        <v>0</v>
      </c>
    </row>
    <row r="26" spans="4:6" x14ac:dyDescent="0.25">
      <c r="D26" s="200" t="s">
        <v>32</v>
      </c>
      <c r="E26" s="208">
        <v>0</v>
      </c>
      <c r="F26" s="208">
        <v>0</v>
      </c>
    </row>
    <row r="27" spans="4:6" x14ac:dyDescent="0.25">
      <c r="D27" s="200" t="s">
        <v>71</v>
      </c>
      <c r="E27" s="208">
        <v>0</v>
      </c>
      <c r="F27" s="208">
        <v>0</v>
      </c>
    </row>
    <row r="28" spans="4:6" x14ac:dyDescent="0.25">
      <c r="D28" s="200" t="s">
        <v>35</v>
      </c>
      <c r="E28" s="208">
        <v>0</v>
      </c>
      <c r="F28" s="208">
        <v>0</v>
      </c>
    </row>
    <row r="29" spans="4:6" x14ac:dyDescent="0.25">
      <c r="D29" s="200" t="s">
        <v>36</v>
      </c>
      <c r="E29" s="208">
        <v>0</v>
      </c>
      <c r="F29" s="208">
        <v>0</v>
      </c>
    </row>
    <row r="30" spans="4:6" x14ac:dyDescent="0.25">
      <c r="D30" s="200" t="s">
        <v>37</v>
      </c>
      <c r="E30" s="208">
        <v>0</v>
      </c>
      <c r="F30" s="208">
        <v>0</v>
      </c>
    </row>
    <row r="31" spans="4:6" x14ac:dyDescent="0.25">
      <c r="D31" s="200" t="s">
        <v>38</v>
      </c>
      <c r="E31" s="208">
        <v>0</v>
      </c>
      <c r="F31" s="208">
        <v>0</v>
      </c>
    </row>
    <row r="32" spans="4:6" x14ac:dyDescent="0.25">
      <c r="D32" s="200" t="s">
        <v>138</v>
      </c>
      <c r="E32" s="208">
        <v>0</v>
      </c>
      <c r="F32" s="208">
        <v>0</v>
      </c>
    </row>
    <row r="33" spans="4:6" x14ac:dyDescent="0.25">
      <c r="D33" s="200" t="s">
        <v>41</v>
      </c>
      <c r="E33" s="208">
        <v>0</v>
      </c>
      <c r="F33" s="208">
        <v>0</v>
      </c>
    </row>
    <row r="34" spans="4:6" x14ac:dyDescent="0.25">
      <c r="D34" s="200" t="s">
        <v>42</v>
      </c>
      <c r="E34" s="208">
        <v>0</v>
      </c>
      <c r="F34" s="208">
        <v>2</v>
      </c>
    </row>
    <row r="35" spans="4:6" x14ac:dyDescent="0.25">
      <c r="D35" s="200" t="s">
        <v>195</v>
      </c>
      <c r="E35" s="208">
        <v>0</v>
      </c>
      <c r="F35" s="208">
        <v>0</v>
      </c>
    </row>
    <row r="36" spans="4:6" x14ac:dyDescent="0.25">
      <c r="D36" s="200" t="s">
        <v>45</v>
      </c>
      <c r="E36" s="208">
        <v>0</v>
      </c>
      <c r="F36" s="208">
        <v>0</v>
      </c>
    </row>
    <row r="37" spans="4:6" ht="13.5" customHeight="1" x14ac:dyDescent="0.25">
      <c r="D37" s="200" t="s">
        <v>196</v>
      </c>
      <c r="E37" s="208">
        <v>0</v>
      </c>
      <c r="F37" s="208">
        <v>0</v>
      </c>
    </row>
    <row r="38" spans="4:6" x14ac:dyDescent="0.25">
      <c r="D38" s="200" t="s">
        <v>47</v>
      </c>
      <c r="E38" s="208">
        <v>0</v>
      </c>
      <c r="F38" s="208">
        <v>0</v>
      </c>
    </row>
    <row r="39" spans="4:6" ht="14.25" customHeight="1" x14ac:dyDescent="0.25">
      <c r="D39" s="200" t="s">
        <v>48</v>
      </c>
      <c r="E39" s="208">
        <v>0</v>
      </c>
      <c r="F39" s="208">
        <v>0</v>
      </c>
    </row>
    <row r="40" spans="4:6" x14ac:dyDescent="0.25">
      <c r="D40" s="200" t="s">
        <v>50</v>
      </c>
      <c r="E40" s="208">
        <v>0</v>
      </c>
      <c r="F40" s="208">
        <v>0</v>
      </c>
    </row>
    <row r="41" spans="4:6" ht="13.5" customHeight="1" x14ac:dyDescent="0.25">
      <c r="D41" s="200" t="s">
        <v>51</v>
      </c>
      <c r="E41" s="208">
        <v>0</v>
      </c>
      <c r="F41" s="208">
        <v>10</v>
      </c>
    </row>
    <row r="42" spans="4:6" x14ac:dyDescent="0.25">
      <c r="D42" s="200" t="s">
        <v>139</v>
      </c>
      <c r="E42" s="208">
        <v>0</v>
      </c>
      <c r="F42" s="208">
        <v>0</v>
      </c>
    </row>
    <row r="43" spans="4:6" ht="15.75" customHeight="1" x14ac:dyDescent="0.25">
      <c r="D43" s="200" t="s">
        <v>54</v>
      </c>
      <c r="E43" s="208">
        <v>0</v>
      </c>
      <c r="F43" s="208">
        <v>0</v>
      </c>
    </row>
    <row r="44" spans="4:6" ht="11.25" customHeight="1" x14ac:dyDescent="0.25">
      <c r="D44" s="200" t="s">
        <v>55</v>
      </c>
      <c r="E44" s="208">
        <v>0</v>
      </c>
      <c r="F44" s="208">
        <v>2</v>
      </c>
    </row>
    <row r="45" spans="4:6" x14ac:dyDescent="0.25">
      <c r="D45" s="200" t="s">
        <v>197</v>
      </c>
      <c r="E45" s="208">
        <v>0</v>
      </c>
      <c r="F45" s="208">
        <v>0</v>
      </c>
    </row>
    <row r="46" spans="4:6" ht="15.75" thickBot="1" x14ac:dyDescent="0.3">
      <c r="D46" s="202" t="s">
        <v>57</v>
      </c>
      <c r="E46" s="208">
        <v>0</v>
      </c>
      <c r="F46" s="208">
        <v>0</v>
      </c>
    </row>
    <row r="47" spans="4:6" x14ac:dyDescent="0.25">
      <c r="D47" s="389" t="s">
        <v>201</v>
      </c>
      <c r="E47" s="389"/>
      <c r="F47" s="389"/>
    </row>
  </sheetData>
  <mergeCells count="3">
    <mergeCell ref="D2:F2"/>
    <mergeCell ref="E3:F3"/>
    <mergeCell ref="D47:F4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31"/>
  <sheetViews>
    <sheetView workbookViewId="0">
      <selection activeCell="B3" sqref="B3:F3"/>
    </sheetView>
  </sheetViews>
  <sheetFormatPr baseColWidth="10" defaultColWidth="25.42578125" defaultRowHeight="15" x14ac:dyDescent="0.25"/>
  <cols>
    <col min="2" max="2" width="46.85546875" customWidth="1"/>
    <col min="3" max="3" width="18.140625" customWidth="1"/>
    <col min="4" max="4" width="16.42578125" customWidth="1"/>
    <col min="5" max="5" width="17.85546875" customWidth="1"/>
    <col min="6" max="6" width="15.7109375" customWidth="1"/>
  </cols>
  <sheetData>
    <row r="3" spans="2:7" ht="33" customHeight="1" thickBot="1" x14ac:dyDescent="0.3">
      <c r="B3" s="390" t="s">
        <v>250</v>
      </c>
      <c r="C3" s="390"/>
      <c r="D3" s="390"/>
      <c r="E3" s="390"/>
      <c r="F3" s="390"/>
    </row>
    <row r="4" spans="2:7" x14ac:dyDescent="0.25">
      <c r="B4" s="391" t="s">
        <v>202</v>
      </c>
      <c r="C4" s="391" t="s">
        <v>83</v>
      </c>
      <c r="D4" s="394" t="s">
        <v>203</v>
      </c>
      <c r="E4" s="394"/>
      <c r="F4" s="394"/>
      <c r="G4" s="48"/>
    </row>
    <row r="5" spans="2:7" ht="15.75" thickBot="1" x14ac:dyDescent="0.3">
      <c r="B5" s="392"/>
      <c r="C5" s="393"/>
      <c r="D5" s="210" t="s">
        <v>204</v>
      </c>
      <c r="E5" s="210" t="s">
        <v>205</v>
      </c>
      <c r="F5" s="210" t="s">
        <v>206</v>
      </c>
      <c r="G5" s="48"/>
    </row>
    <row r="6" spans="2:7" ht="15.75" thickBot="1" x14ac:dyDescent="0.3">
      <c r="B6" s="393"/>
      <c r="C6" s="211" t="s">
        <v>6</v>
      </c>
      <c r="D6" s="212" t="s">
        <v>6</v>
      </c>
      <c r="E6" s="212" t="s">
        <v>6</v>
      </c>
      <c r="F6" s="212" t="s">
        <v>6</v>
      </c>
      <c r="G6" s="48"/>
    </row>
    <row r="7" spans="2:7" ht="14.25" customHeight="1" x14ac:dyDescent="0.25">
      <c r="B7" s="198" t="s">
        <v>65</v>
      </c>
      <c r="C7" s="213">
        <f>SUM(C8:C30)</f>
        <v>44</v>
      </c>
      <c r="D7" s="213">
        <f>SUM(D8:D28)</f>
        <v>0</v>
      </c>
      <c r="E7" s="213">
        <f>SUM(E8:E28)</f>
        <v>19</v>
      </c>
      <c r="F7" s="213">
        <f>SUM(F8:F28)</f>
        <v>25</v>
      </c>
    </row>
    <row r="8" spans="2:7" ht="26.25" customHeight="1" x14ac:dyDescent="0.25">
      <c r="B8" s="214" t="s">
        <v>207</v>
      </c>
      <c r="C8" s="215">
        <f>SUM(F8+E8+D8)</f>
        <v>13</v>
      </c>
      <c r="D8" s="216">
        <v>0</v>
      </c>
      <c r="E8" s="216">
        <v>4</v>
      </c>
      <c r="F8" s="216">
        <v>9</v>
      </c>
    </row>
    <row r="9" spans="2:7" ht="22.5" customHeight="1" x14ac:dyDescent="0.25">
      <c r="B9" s="217" t="s">
        <v>208</v>
      </c>
      <c r="C9" s="215">
        <f t="shared" ref="C9:C30" si="0">SUM(F9+E9+D9)</f>
        <v>0</v>
      </c>
      <c r="D9" s="216">
        <v>0</v>
      </c>
      <c r="E9" s="216">
        <v>0</v>
      </c>
      <c r="F9" s="216">
        <v>0</v>
      </c>
    </row>
    <row r="10" spans="2:7" ht="19.5" customHeight="1" x14ac:dyDescent="0.25">
      <c r="B10" s="218" t="s">
        <v>209</v>
      </c>
      <c r="C10" s="215">
        <f t="shared" si="0"/>
        <v>0</v>
      </c>
      <c r="D10" s="216">
        <v>0</v>
      </c>
      <c r="E10" s="216">
        <v>0</v>
      </c>
      <c r="F10" s="216">
        <v>0</v>
      </c>
    </row>
    <row r="11" spans="2:7" ht="30" customHeight="1" x14ac:dyDescent="0.25">
      <c r="B11" s="214" t="s">
        <v>210</v>
      </c>
      <c r="C11" s="215">
        <f t="shared" si="0"/>
        <v>0</v>
      </c>
      <c r="D11" s="216">
        <v>0</v>
      </c>
      <c r="E11" s="216">
        <v>0</v>
      </c>
      <c r="F11" s="216">
        <v>0</v>
      </c>
    </row>
    <row r="12" spans="2:7" ht="38.25" customHeight="1" x14ac:dyDescent="0.25">
      <c r="B12" s="214" t="s">
        <v>88</v>
      </c>
      <c r="C12" s="215">
        <f t="shared" si="0"/>
        <v>0</v>
      </c>
      <c r="D12" s="216">
        <v>0</v>
      </c>
      <c r="E12" s="216">
        <v>0</v>
      </c>
      <c r="F12" s="216">
        <v>0</v>
      </c>
    </row>
    <row r="13" spans="2:7" ht="17.25" customHeight="1" x14ac:dyDescent="0.25">
      <c r="B13" s="218" t="s">
        <v>211</v>
      </c>
      <c r="C13" s="215">
        <f t="shared" si="0"/>
        <v>0</v>
      </c>
      <c r="D13" s="216">
        <v>0</v>
      </c>
      <c r="E13" s="216">
        <v>0</v>
      </c>
      <c r="F13" s="216">
        <v>0</v>
      </c>
    </row>
    <row r="14" spans="2:7" ht="34.5" customHeight="1" x14ac:dyDescent="0.25">
      <c r="B14" s="214" t="s">
        <v>212</v>
      </c>
      <c r="C14" s="215">
        <f t="shared" si="0"/>
        <v>18</v>
      </c>
      <c r="D14" s="216">
        <v>0</v>
      </c>
      <c r="E14" s="216">
        <v>10</v>
      </c>
      <c r="F14" s="216">
        <v>8</v>
      </c>
    </row>
    <row r="15" spans="2:7" ht="19.5" customHeight="1" x14ac:dyDescent="0.25">
      <c r="B15" s="219" t="s">
        <v>213</v>
      </c>
      <c r="C15" s="215">
        <f t="shared" si="0"/>
        <v>0</v>
      </c>
      <c r="D15" s="216">
        <v>0</v>
      </c>
      <c r="E15" s="216">
        <v>0</v>
      </c>
      <c r="F15" s="216">
        <v>0</v>
      </c>
    </row>
    <row r="16" spans="2:7" ht="29.25" customHeight="1" x14ac:dyDescent="0.25">
      <c r="B16" s="219" t="s">
        <v>214</v>
      </c>
      <c r="C16" s="215">
        <f t="shared" si="0"/>
        <v>0</v>
      </c>
      <c r="D16" s="216">
        <v>0</v>
      </c>
      <c r="E16" s="216">
        <v>0</v>
      </c>
      <c r="F16" s="216">
        <v>0</v>
      </c>
    </row>
    <row r="17" spans="2:6" x14ac:dyDescent="0.25">
      <c r="B17" s="214" t="s">
        <v>215</v>
      </c>
      <c r="C17" s="215">
        <f t="shared" si="0"/>
        <v>0</v>
      </c>
      <c r="D17" s="216">
        <v>0</v>
      </c>
      <c r="E17" s="216">
        <v>0</v>
      </c>
      <c r="F17" s="216">
        <v>0</v>
      </c>
    </row>
    <row r="18" spans="2:6" ht="34.5" customHeight="1" x14ac:dyDescent="0.25">
      <c r="B18" s="219" t="s">
        <v>216</v>
      </c>
      <c r="C18" s="215">
        <f t="shared" si="0"/>
        <v>0</v>
      </c>
      <c r="D18" s="216">
        <v>0</v>
      </c>
      <c r="E18" s="216">
        <v>0</v>
      </c>
      <c r="F18" s="216">
        <v>0</v>
      </c>
    </row>
    <row r="19" spans="2:6" ht="25.5" customHeight="1" x14ac:dyDescent="0.25">
      <c r="B19" s="220" t="s">
        <v>217</v>
      </c>
      <c r="C19" s="215">
        <f t="shared" si="0"/>
        <v>0</v>
      </c>
      <c r="D19" s="216">
        <v>0</v>
      </c>
      <c r="E19" s="216">
        <v>0</v>
      </c>
      <c r="F19" s="216">
        <v>0</v>
      </c>
    </row>
    <row r="20" spans="2:6" ht="26.25" customHeight="1" x14ac:dyDescent="0.25">
      <c r="B20" s="220" t="s">
        <v>218</v>
      </c>
      <c r="C20" s="215">
        <f t="shared" si="0"/>
        <v>0</v>
      </c>
      <c r="D20" s="216">
        <v>0</v>
      </c>
      <c r="E20" s="216">
        <v>0</v>
      </c>
      <c r="F20" s="216">
        <v>0</v>
      </c>
    </row>
    <row r="21" spans="2:6" ht="25.5" customHeight="1" x14ac:dyDescent="0.25">
      <c r="B21" s="219" t="s">
        <v>219</v>
      </c>
      <c r="C21" s="215">
        <f t="shared" si="0"/>
        <v>0</v>
      </c>
      <c r="D21" s="216">
        <v>0</v>
      </c>
      <c r="E21" s="216">
        <v>0</v>
      </c>
      <c r="F21" s="216">
        <v>0</v>
      </c>
    </row>
    <row r="22" spans="2:6" ht="25.5" x14ac:dyDescent="0.25">
      <c r="B22" s="221" t="s">
        <v>220</v>
      </c>
      <c r="C22" s="215">
        <f t="shared" si="0"/>
        <v>0</v>
      </c>
      <c r="D22" s="216">
        <v>0</v>
      </c>
      <c r="E22" s="216">
        <v>0</v>
      </c>
      <c r="F22" s="216">
        <v>0</v>
      </c>
    </row>
    <row r="23" spans="2:6" ht="19.5" customHeight="1" x14ac:dyDescent="0.25">
      <c r="B23" s="222" t="s">
        <v>221</v>
      </c>
      <c r="C23" s="215">
        <f t="shared" si="0"/>
        <v>0</v>
      </c>
      <c r="D23" s="216">
        <v>0</v>
      </c>
      <c r="E23" s="216">
        <v>0</v>
      </c>
      <c r="F23" s="216">
        <v>0</v>
      </c>
    </row>
    <row r="24" spans="2:6" ht="29.25" customHeight="1" x14ac:dyDescent="0.25">
      <c r="B24" s="220" t="s">
        <v>222</v>
      </c>
      <c r="C24" s="215">
        <f t="shared" si="0"/>
        <v>0</v>
      </c>
      <c r="D24" s="216">
        <v>0</v>
      </c>
      <c r="E24" s="216">
        <v>0</v>
      </c>
      <c r="F24" s="216">
        <v>0</v>
      </c>
    </row>
    <row r="25" spans="2:6" ht="18.75" customHeight="1" x14ac:dyDescent="0.25">
      <c r="B25" s="220" t="s">
        <v>223</v>
      </c>
      <c r="C25" s="215">
        <f t="shared" si="0"/>
        <v>0</v>
      </c>
      <c r="D25" s="216">
        <v>0</v>
      </c>
      <c r="E25" s="216">
        <v>0</v>
      </c>
      <c r="F25" s="216">
        <v>0</v>
      </c>
    </row>
    <row r="26" spans="2:6" ht="34.5" customHeight="1" x14ac:dyDescent="0.25">
      <c r="B26" s="220" t="s">
        <v>224</v>
      </c>
      <c r="C26" s="215">
        <f t="shared" si="0"/>
        <v>13</v>
      </c>
      <c r="D26" s="216">
        <v>0</v>
      </c>
      <c r="E26" s="216">
        <v>5</v>
      </c>
      <c r="F26" s="216">
        <v>8</v>
      </c>
    </row>
    <row r="27" spans="2:6" x14ac:dyDescent="0.25">
      <c r="B27" s="220" t="s">
        <v>225</v>
      </c>
      <c r="C27" s="215">
        <f t="shared" si="0"/>
        <v>0</v>
      </c>
      <c r="D27" s="216">
        <v>0</v>
      </c>
      <c r="E27" s="216">
        <v>0</v>
      </c>
      <c r="F27" s="216">
        <v>0</v>
      </c>
    </row>
    <row r="28" spans="2:6" ht="38.25" x14ac:dyDescent="0.25">
      <c r="B28" s="220" t="s">
        <v>226</v>
      </c>
      <c r="C28" s="215">
        <f t="shared" si="0"/>
        <v>0</v>
      </c>
      <c r="D28" s="216">
        <v>0</v>
      </c>
      <c r="E28" s="216">
        <v>0</v>
      </c>
      <c r="F28" s="216">
        <v>0</v>
      </c>
    </row>
    <row r="29" spans="2:6" x14ac:dyDescent="0.25">
      <c r="B29" s="219" t="s">
        <v>227</v>
      </c>
      <c r="C29" s="215">
        <f t="shared" si="0"/>
        <v>0</v>
      </c>
      <c r="D29" s="216">
        <v>0</v>
      </c>
      <c r="E29" s="216">
        <v>0</v>
      </c>
      <c r="F29" s="216">
        <v>0</v>
      </c>
    </row>
    <row r="30" spans="2:6" ht="26.25" thickBot="1" x14ac:dyDescent="0.3">
      <c r="B30" s="223" t="s">
        <v>228</v>
      </c>
      <c r="C30" s="215">
        <f t="shared" si="0"/>
        <v>0</v>
      </c>
      <c r="D30" s="216">
        <v>0</v>
      </c>
      <c r="E30" s="216">
        <v>0</v>
      </c>
      <c r="F30" s="216">
        <v>0</v>
      </c>
    </row>
    <row r="31" spans="2:6" ht="15" customHeight="1" x14ac:dyDescent="0.25">
      <c r="B31" s="395" t="s">
        <v>201</v>
      </c>
      <c r="C31" s="395"/>
      <c r="D31" s="395"/>
      <c r="E31" s="395"/>
      <c r="F31" s="395"/>
    </row>
  </sheetData>
  <mergeCells count="5">
    <mergeCell ref="B3:F3"/>
    <mergeCell ref="B4:B6"/>
    <mergeCell ref="C4:C5"/>
    <mergeCell ref="D4:F4"/>
    <mergeCell ref="B31:F3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I47"/>
  <sheetViews>
    <sheetView workbookViewId="0">
      <selection activeCell="D2" sqref="D2:H2"/>
    </sheetView>
  </sheetViews>
  <sheetFormatPr baseColWidth="10" defaultRowHeight="15" x14ac:dyDescent="0.25"/>
  <cols>
    <col min="4" max="4" width="34.28515625" customWidth="1"/>
    <col min="5" max="5" width="20" customWidth="1"/>
    <col min="6" max="6" width="18" customWidth="1"/>
    <col min="7" max="7" width="18.7109375" customWidth="1"/>
    <col min="8" max="8" width="16.85546875" customWidth="1"/>
  </cols>
  <sheetData>
    <row r="2" spans="4:9" ht="35.25" customHeight="1" thickBot="1" x14ac:dyDescent="0.3">
      <c r="D2" s="325" t="s">
        <v>251</v>
      </c>
      <c r="E2" s="325"/>
      <c r="F2" s="325"/>
      <c r="G2" s="325"/>
      <c r="H2" s="325"/>
    </row>
    <row r="3" spans="4:9" ht="15" customHeight="1" x14ac:dyDescent="0.25">
      <c r="D3" s="391" t="s">
        <v>183</v>
      </c>
      <c r="E3" s="396" t="s">
        <v>83</v>
      </c>
      <c r="F3" s="397"/>
      <c r="G3" s="394" t="s">
        <v>184</v>
      </c>
      <c r="H3" s="394"/>
      <c r="I3" s="48"/>
    </row>
    <row r="4" spans="4:9" x14ac:dyDescent="0.25">
      <c r="D4" s="392"/>
      <c r="E4" s="398"/>
      <c r="F4" s="399"/>
      <c r="G4" s="195" t="s">
        <v>185</v>
      </c>
      <c r="H4" s="195" t="s">
        <v>186</v>
      </c>
    </row>
    <row r="5" spans="4:9" ht="15.75" thickBot="1" x14ac:dyDescent="0.3">
      <c r="D5" s="393"/>
      <c r="E5" s="196" t="s">
        <v>6</v>
      </c>
      <c r="F5" s="197" t="s">
        <v>7</v>
      </c>
      <c r="G5" s="197" t="s">
        <v>6</v>
      </c>
      <c r="H5" s="197" t="s">
        <v>6</v>
      </c>
    </row>
    <row r="6" spans="4:9" ht="18" customHeight="1" x14ac:dyDescent="0.25">
      <c r="D6" s="198" t="s">
        <v>65</v>
      </c>
      <c r="E6" s="199">
        <f t="shared" ref="E6:H6" si="0">SUM(E7:E46)</f>
        <v>44</v>
      </c>
      <c r="F6" s="199">
        <f t="shared" si="0"/>
        <v>100</v>
      </c>
      <c r="G6" s="199">
        <f t="shared" si="0"/>
        <v>21</v>
      </c>
      <c r="H6" s="199">
        <f t="shared" si="0"/>
        <v>23</v>
      </c>
    </row>
    <row r="7" spans="4:9" x14ac:dyDescent="0.25">
      <c r="D7" s="200" t="s">
        <v>10</v>
      </c>
      <c r="E7" s="201">
        <f>SUM(H7+G7)</f>
        <v>0</v>
      </c>
      <c r="F7" s="201">
        <f>(E7/$E$6)*100</f>
        <v>0</v>
      </c>
      <c r="G7" s="201">
        <v>0</v>
      </c>
      <c r="H7" s="201">
        <v>0</v>
      </c>
    </row>
    <row r="8" spans="4:9" x14ac:dyDescent="0.25">
      <c r="D8" s="200" t="s">
        <v>187</v>
      </c>
      <c r="E8" s="201">
        <f t="shared" ref="E8:E46" si="1">SUM(H8+G8)</f>
        <v>8</v>
      </c>
      <c r="F8" s="201">
        <f t="shared" ref="F8:F46" si="2">(E8/$E$6)*100</f>
        <v>18.181818181818183</v>
      </c>
      <c r="G8" s="201">
        <v>3</v>
      </c>
      <c r="H8" s="201">
        <v>5</v>
      </c>
    </row>
    <row r="9" spans="4:9" x14ac:dyDescent="0.25">
      <c r="D9" s="200" t="s">
        <v>188</v>
      </c>
      <c r="E9" s="201">
        <f t="shared" si="1"/>
        <v>0</v>
      </c>
      <c r="F9" s="201">
        <f t="shared" si="2"/>
        <v>0</v>
      </c>
      <c r="G9" s="201">
        <v>0</v>
      </c>
      <c r="H9" s="201">
        <v>0</v>
      </c>
    </row>
    <row r="10" spans="4:9" x14ac:dyDescent="0.25">
      <c r="D10" s="200" t="s">
        <v>14</v>
      </c>
      <c r="E10" s="201">
        <f t="shared" si="1"/>
        <v>9</v>
      </c>
      <c r="F10" s="201">
        <f t="shared" si="2"/>
        <v>20.454545454545457</v>
      </c>
      <c r="G10" s="201">
        <v>4</v>
      </c>
      <c r="H10" s="201">
        <v>5</v>
      </c>
    </row>
    <row r="11" spans="4:9" x14ac:dyDescent="0.25">
      <c r="D11" s="200" t="s">
        <v>189</v>
      </c>
      <c r="E11" s="201">
        <f t="shared" si="1"/>
        <v>0</v>
      </c>
      <c r="F11" s="201">
        <f t="shared" si="2"/>
        <v>0</v>
      </c>
      <c r="G11" s="201">
        <v>0</v>
      </c>
      <c r="H11" s="201">
        <v>0</v>
      </c>
    </row>
    <row r="12" spans="4:9" x14ac:dyDescent="0.25">
      <c r="D12" s="200" t="s">
        <v>16</v>
      </c>
      <c r="E12" s="201">
        <f t="shared" si="1"/>
        <v>0</v>
      </c>
      <c r="F12" s="201">
        <f t="shared" si="2"/>
        <v>0</v>
      </c>
      <c r="G12" s="201">
        <v>0</v>
      </c>
      <c r="H12" s="201">
        <v>0</v>
      </c>
    </row>
    <row r="13" spans="4:9" x14ac:dyDescent="0.25">
      <c r="D13" s="200" t="s">
        <v>17</v>
      </c>
      <c r="E13" s="201">
        <f t="shared" si="1"/>
        <v>0</v>
      </c>
      <c r="F13" s="201">
        <f t="shared" si="2"/>
        <v>0</v>
      </c>
      <c r="G13" s="201">
        <v>0</v>
      </c>
      <c r="H13" s="201">
        <v>0</v>
      </c>
    </row>
    <row r="14" spans="4:9" x14ac:dyDescent="0.25">
      <c r="D14" s="200" t="s">
        <v>18</v>
      </c>
      <c r="E14" s="201">
        <f t="shared" si="1"/>
        <v>0</v>
      </c>
      <c r="F14" s="201">
        <f t="shared" si="2"/>
        <v>0</v>
      </c>
      <c r="G14" s="201">
        <v>0</v>
      </c>
      <c r="H14" s="201">
        <v>0</v>
      </c>
    </row>
    <row r="15" spans="4:9" x14ac:dyDescent="0.25">
      <c r="D15" s="200" t="s">
        <v>19</v>
      </c>
      <c r="E15" s="201">
        <f t="shared" si="1"/>
        <v>0</v>
      </c>
      <c r="F15" s="201">
        <f t="shared" si="2"/>
        <v>0</v>
      </c>
      <c r="G15" s="201">
        <v>0</v>
      </c>
      <c r="H15" s="201">
        <v>0</v>
      </c>
    </row>
    <row r="16" spans="4:9" x14ac:dyDescent="0.25">
      <c r="D16" s="200" t="s">
        <v>21</v>
      </c>
      <c r="E16" s="201">
        <f t="shared" si="1"/>
        <v>0</v>
      </c>
      <c r="F16" s="201">
        <f t="shared" si="2"/>
        <v>0</v>
      </c>
      <c r="G16" s="201">
        <v>0</v>
      </c>
      <c r="H16" s="201">
        <v>0</v>
      </c>
    </row>
    <row r="17" spans="4:8" x14ac:dyDescent="0.25">
      <c r="D17" s="200" t="s">
        <v>22</v>
      </c>
      <c r="E17" s="201">
        <f t="shared" si="1"/>
        <v>6</v>
      </c>
      <c r="F17" s="201">
        <f t="shared" si="2"/>
        <v>13.636363636363635</v>
      </c>
      <c r="G17" s="201">
        <v>4</v>
      </c>
      <c r="H17" s="201">
        <v>2</v>
      </c>
    </row>
    <row r="18" spans="4:8" x14ac:dyDescent="0.25">
      <c r="D18" s="200" t="s">
        <v>23</v>
      </c>
      <c r="E18" s="201">
        <f t="shared" si="1"/>
        <v>2</v>
      </c>
      <c r="F18" s="201">
        <f t="shared" si="2"/>
        <v>4.5454545454545459</v>
      </c>
      <c r="G18" s="201">
        <v>2</v>
      </c>
      <c r="H18" s="201">
        <v>0</v>
      </c>
    </row>
    <row r="19" spans="4:8" x14ac:dyDescent="0.25">
      <c r="D19" s="200" t="s">
        <v>25</v>
      </c>
      <c r="E19" s="201">
        <f t="shared" si="1"/>
        <v>0</v>
      </c>
      <c r="F19" s="201">
        <f t="shared" si="2"/>
        <v>0</v>
      </c>
      <c r="G19" s="201">
        <v>0</v>
      </c>
      <c r="H19" s="201">
        <v>0</v>
      </c>
    </row>
    <row r="20" spans="4:8" x14ac:dyDescent="0.25">
      <c r="D20" s="200" t="s">
        <v>69</v>
      </c>
      <c r="E20" s="201">
        <f t="shared" si="1"/>
        <v>0</v>
      </c>
      <c r="F20" s="201">
        <f t="shared" si="2"/>
        <v>0</v>
      </c>
      <c r="G20" s="201">
        <v>0</v>
      </c>
      <c r="H20" s="201">
        <v>0</v>
      </c>
    </row>
    <row r="21" spans="4:8" x14ac:dyDescent="0.25">
      <c r="D21" s="200" t="s">
        <v>190</v>
      </c>
      <c r="E21" s="201">
        <f t="shared" si="1"/>
        <v>0</v>
      </c>
      <c r="F21" s="201">
        <f t="shared" si="2"/>
        <v>0</v>
      </c>
      <c r="G21" s="201">
        <v>0</v>
      </c>
      <c r="H21" s="201">
        <v>0</v>
      </c>
    </row>
    <row r="22" spans="4:8" x14ac:dyDescent="0.25">
      <c r="D22" s="200" t="s">
        <v>191</v>
      </c>
      <c r="E22" s="201">
        <f t="shared" si="1"/>
        <v>0</v>
      </c>
      <c r="F22" s="201">
        <f t="shared" si="2"/>
        <v>0</v>
      </c>
      <c r="G22" s="201">
        <v>0</v>
      </c>
      <c r="H22" s="201">
        <v>0</v>
      </c>
    </row>
    <row r="23" spans="4:8" x14ac:dyDescent="0.25">
      <c r="D23" s="200" t="s">
        <v>192</v>
      </c>
      <c r="E23" s="201">
        <f t="shared" si="1"/>
        <v>0</v>
      </c>
      <c r="F23" s="201">
        <f t="shared" si="2"/>
        <v>0</v>
      </c>
      <c r="G23" s="201">
        <v>0</v>
      </c>
      <c r="H23" s="201">
        <v>0</v>
      </c>
    </row>
    <row r="24" spans="4:8" x14ac:dyDescent="0.25">
      <c r="D24" s="200" t="s">
        <v>193</v>
      </c>
      <c r="E24" s="201">
        <f t="shared" si="1"/>
        <v>0</v>
      </c>
      <c r="F24" s="201">
        <f t="shared" si="2"/>
        <v>0</v>
      </c>
      <c r="G24" s="201">
        <v>0</v>
      </c>
      <c r="H24" s="201">
        <v>0</v>
      </c>
    </row>
    <row r="25" spans="4:8" x14ac:dyDescent="0.25">
      <c r="D25" s="200" t="s">
        <v>194</v>
      </c>
      <c r="E25" s="201">
        <f t="shared" si="1"/>
        <v>0</v>
      </c>
      <c r="F25" s="201">
        <f t="shared" si="2"/>
        <v>0</v>
      </c>
      <c r="G25" s="201">
        <v>0</v>
      </c>
      <c r="H25" s="201">
        <v>0</v>
      </c>
    </row>
    <row r="26" spans="4:8" x14ac:dyDescent="0.25">
      <c r="D26" s="200" t="s">
        <v>32</v>
      </c>
      <c r="E26" s="201">
        <f t="shared" si="1"/>
        <v>0</v>
      </c>
      <c r="F26" s="201">
        <f t="shared" si="2"/>
        <v>0</v>
      </c>
      <c r="G26" s="201">
        <v>0</v>
      </c>
      <c r="H26" s="201">
        <v>0</v>
      </c>
    </row>
    <row r="27" spans="4:8" x14ac:dyDescent="0.25">
      <c r="D27" s="200" t="s">
        <v>71</v>
      </c>
      <c r="E27" s="201">
        <f t="shared" si="1"/>
        <v>0</v>
      </c>
      <c r="F27" s="201">
        <f t="shared" si="2"/>
        <v>0</v>
      </c>
      <c r="G27" s="201">
        <v>0</v>
      </c>
      <c r="H27" s="201">
        <v>0</v>
      </c>
    </row>
    <row r="28" spans="4:8" x14ac:dyDescent="0.25">
      <c r="D28" s="200" t="s">
        <v>35</v>
      </c>
      <c r="E28" s="201">
        <f t="shared" si="1"/>
        <v>0</v>
      </c>
      <c r="F28" s="201">
        <f t="shared" si="2"/>
        <v>0</v>
      </c>
      <c r="G28" s="201">
        <v>0</v>
      </c>
      <c r="H28" s="201">
        <v>0</v>
      </c>
    </row>
    <row r="29" spans="4:8" x14ac:dyDescent="0.25">
      <c r="D29" s="200" t="s">
        <v>36</v>
      </c>
      <c r="E29" s="201">
        <f t="shared" si="1"/>
        <v>0</v>
      </c>
      <c r="F29" s="201">
        <f t="shared" si="2"/>
        <v>0</v>
      </c>
      <c r="G29" s="201">
        <v>0</v>
      </c>
      <c r="H29" s="201">
        <v>0</v>
      </c>
    </row>
    <row r="30" spans="4:8" x14ac:dyDescent="0.25">
      <c r="D30" s="200" t="s">
        <v>37</v>
      </c>
      <c r="E30" s="201">
        <f t="shared" si="1"/>
        <v>0</v>
      </c>
      <c r="F30" s="201">
        <f t="shared" si="2"/>
        <v>0</v>
      </c>
      <c r="G30" s="201">
        <v>0</v>
      </c>
      <c r="H30" s="201">
        <v>0</v>
      </c>
    </row>
    <row r="31" spans="4:8" x14ac:dyDescent="0.25">
      <c r="D31" s="200" t="s">
        <v>38</v>
      </c>
      <c r="E31" s="201">
        <f t="shared" si="1"/>
        <v>0</v>
      </c>
      <c r="F31" s="201">
        <f t="shared" si="2"/>
        <v>0</v>
      </c>
      <c r="G31" s="201">
        <v>0</v>
      </c>
      <c r="H31" s="201">
        <v>0</v>
      </c>
    </row>
    <row r="32" spans="4:8" x14ac:dyDescent="0.25">
      <c r="D32" s="200" t="s">
        <v>138</v>
      </c>
      <c r="E32" s="201">
        <f t="shared" si="1"/>
        <v>0</v>
      </c>
      <c r="F32" s="201">
        <f t="shared" si="2"/>
        <v>0</v>
      </c>
      <c r="G32" s="201">
        <v>0</v>
      </c>
      <c r="H32" s="201">
        <v>0</v>
      </c>
    </row>
    <row r="33" spans="4:8" x14ac:dyDescent="0.25">
      <c r="D33" s="200" t="s">
        <v>41</v>
      </c>
      <c r="E33" s="201">
        <f t="shared" si="1"/>
        <v>0</v>
      </c>
      <c r="F33" s="201">
        <f t="shared" si="2"/>
        <v>0</v>
      </c>
      <c r="G33" s="201">
        <v>0</v>
      </c>
      <c r="H33" s="201">
        <v>0</v>
      </c>
    </row>
    <row r="34" spans="4:8" x14ac:dyDescent="0.25">
      <c r="D34" s="200" t="s">
        <v>42</v>
      </c>
      <c r="E34" s="201">
        <f t="shared" si="1"/>
        <v>0</v>
      </c>
      <c r="F34" s="201">
        <f t="shared" si="2"/>
        <v>0</v>
      </c>
      <c r="G34" s="201">
        <v>0</v>
      </c>
      <c r="H34" s="201">
        <v>0</v>
      </c>
    </row>
    <row r="35" spans="4:8" x14ac:dyDescent="0.25">
      <c r="D35" s="200" t="s">
        <v>195</v>
      </c>
      <c r="E35" s="201">
        <f t="shared" si="1"/>
        <v>0</v>
      </c>
      <c r="F35" s="201">
        <f t="shared" si="2"/>
        <v>0</v>
      </c>
      <c r="G35" s="201">
        <v>0</v>
      </c>
      <c r="H35" s="201">
        <v>0</v>
      </c>
    </row>
    <row r="36" spans="4:8" x14ac:dyDescent="0.25">
      <c r="D36" s="200" t="s">
        <v>45</v>
      </c>
      <c r="E36" s="201">
        <f t="shared" si="1"/>
        <v>0</v>
      </c>
      <c r="F36" s="201">
        <f t="shared" si="2"/>
        <v>0</v>
      </c>
      <c r="G36" s="201">
        <v>0</v>
      </c>
      <c r="H36" s="201">
        <v>0</v>
      </c>
    </row>
    <row r="37" spans="4:8" x14ac:dyDescent="0.25">
      <c r="D37" s="200" t="s">
        <v>196</v>
      </c>
      <c r="E37" s="201">
        <f t="shared" si="1"/>
        <v>0</v>
      </c>
      <c r="F37" s="201">
        <f t="shared" si="2"/>
        <v>0</v>
      </c>
      <c r="G37" s="201">
        <v>0</v>
      </c>
      <c r="H37" s="201">
        <v>0</v>
      </c>
    </row>
    <row r="38" spans="4:8" x14ac:dyDescent="0.25">
      <c r="D38" s="200" t="s">
        <v>47</v>
      </c>
      <c r="E38" s="201">
        <f t="shared" si="1"/>
        <v>0</v>
      </c>
      <c r="F38" s="201">
        <f t="shared" si="2"/>
        <v>0</v>
      </c>
      <c r="G38" s="201">
        <v>0</v>
      </c>
      <c r="H38" s="201">
        <v>0</v>
      </c>
    </row>
    <row r="39" spans="4:8" x14ac:dyDescent="0.25">
      <c r="D39" s="200" t="s">
        <v>48</v>
      </c>
      <c r="E39" s="201">
        <f t="shared" si="1"/>
        <v>0</v>
      </c>
      <c r="F39" s="201">
        <f t="shared" si="2"/>
        <v>0</v>
      </c>
      <c r="G39" s="201">
        <v>0</v>
      </c>
      <c r="H39" s="201">
        <v>0</v>
      </c>
    </row>
    <row r="40" spans="4:8" x14ac:dyDescent="0.25">
      <c r="D40" s="200" t="s">
        <v>50</v>
      </c>
      <c r="E40" s="201">
        <f t="shared" si="1"/>
        <v>0</v>
      </c>
      <c r="F40" s="201">
        <f t="shared" si="2"/>
        <v>0</v>
      </c>
      <c r="G40" s="201">
        <v>0</v>
      </c>
      <c r="H40" s="201">
        <v>0</v>
      </c>
    </row>
    <row r="41" spans="4:8" x14ac:dyDescent="0.25">
      <c r="D41" s="200" t="s">
        <v>51</v>
      </c>
      <c r="E41" s="201">
        <f t="shared" si="1"/>
        <v>17</v>
      </c>
      <c r="F41" s="201">
        <f t="shared" si="2"/>
        <v>38.636363636363633</v>
      </c>
      <c r="G41" s="201">
        <v>7</v>
      </c>
      <c r="H41" s="201">
        <v>10</v>
      </c>
    </row>
    <row r="42" spans="4:8" x14ac:dyDescent="0.25">
      <c r="D42" s="200" t="s">
        <v>139</v>
      </c>
      <c r="E42" s="201">
        <f t="shared" si="1"/>
        <v>0</v>
      </c>
      <c r="F42" s="201">
        <f t="shared" si="2"/>
        <v>0</v>
      </c>
      <c r="G42" s="201">
        <v>0</v>
      </c>
      <c r="H42" s="201">
        <v>0</v>
      </c>
    </row>
    <row r="43" spans="4:8" x14ac:dyDescent="0.25">
      <c r="D43" s="200" t="s">
        <v>54</v>
      </c>
      <c r="E43" s="201">
        <f t="shared" si="1"/>
        <v>0</v>
      </c>
      <c r="F43" s="201">
        <f t="shared" si="2"/>
        <v>0</v>
      </c>
      <c r="G43" s="201">
        <v>0</v>
      </c>
      <c r="H43" s="201">
        <v>0</v>
      </c>
    </row>
    <row r="44" spans="4:8" x14ac:dyDescent="0.25">
      <c r="D44" s="200" t="s">
        <v>55</v>
      </c>
      <c r="E44" s="201">
        <f t="shared" si="1"/>
        <v>2</v>
      </c>
      <c r="F44" s="201">
        <f t="shared" si="2"/>
        <v>4.5454545454545459</v>
      </c>
      <c r="G44" s="201">
        <v>1</v>
      </c>
      <c r="H44" s="201">
        <v>1</v>
      </c>
    </row>
    <row r="45" spans="4:8" x14ac:dyDescent="0.25">
      <c r="D45" s="200" t="s">
        <v>197</v>
      </c>
      <c r="E45" s="201">
        <f t="shared" si="1"/>
        <v>0</v>
      </c>
      <c r="F45" s="201">
        <f t="shared" si="2"/>
        <v>0</v>
      </c>
      <c r="G45" s="201">
        <v>0</v>
      </c>
      <c r="H45" s="201">
        <v>0</v>
      </c>
    </row>
    <row r="46" spans="4:8" ht="15.75" thickBot="1" x14ac:dyDescent="0.3">
      <c r="D46" s="202" t="s">
        <v>57</v>
      </c>
      <c r="E46" s="203">
        <f t="shared" si="1"/>
        <v>0</v>
      </c>
      <c r="F46" s="203">
        <f t="shared" si="2"/>
        <v>0</v>
      </c>
      <c r="G46" s="203">
        <v>0</v>
      </c>
      <c r="H46" s="203">
        <v>0</v>
      </c>
    </row>
    <row r="47" spans="4:8" x14ac:dyDescent="0.25">
      <c r="D47" s="395" t="s">
        <v>198</v>
      </c>
      <c r="E47" s="395"/>
      <c r="F47" s="395"/>
      <c r="G47" s="395"/>
      <c r="H47" s="395"/>
    </row>
  </sheetData>
  <mergeCells count="5">
    <mergeCell ref="D2:H2"/>
    <mergeCell ref="D3:D5"/>
    <mergeCell ref="E3:F4"/>
    <mergeCell ref="G3:H3"/>
    <mergeCell ref="D47:H4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L38"/>
  <sheetViews>
    <sheetView workbookViewId="0">
      <selection activeCell="D5" sqref="D5:L5"/>
    </sheetView>
  </sheetViews>
  <sheetFormatPr baseColWidth="10" defaultRowHeight="15" x14ac:dyDescent="0.25"/>
  <cols>
    <col min="4" max="4" width="24.7109375" customWidth="1"/>
    <col min="5" max="5" width="13.7109375" customWidth="1"/>
    <col min="6" max="7" width="13.28515625" customWidth="1"/>
    <col min="8" max="8" width="11.5703125" customWidth="1"/>
    <col min="9" max="9" width="11.85546875" customWidth="1"/>
    <col min="10" max="10" width="10.85546875" customWidth="1"/>
    <col min="11" max="11" width="11" customWidth="1"/>
    <col min="12" max="12" width="12.42578125" customWidth="1"/>
  </cols>
  <sheetData>
    <row r="4" spans="4:12" ht="18.75" x14ac:dyDescent="0.3">
      <c r="D4" s="400"/>
      <c r="E4" s="400"/>
      <c r="F4" s="400"/>
      <c r="G4" s="400"/>
      <c r="H4" s="400"/>
      <c r="I4" s="400"/>
      <c r="J4" s="400"/>
      <c r="K4" s="400"/>
      <c r="L4" s="400"/>
    </row>
    <row r="5" spans="4:12" ht="41.25" customHeight="1" thickBot="1" x14ac:dyDescent="0.3">
      <c r="D5" s="384" t="s">
        <v>253</v>
      </c>
      <c r="E5" s="384"/>
      <c r="F5" s="384"/>
      <c r="G5" s="384"/>
      <c r="H5" s="384"/>
      <c r="I5" s="384"/>
      <c r="J5" s="384"/>
      <c r="K5" s="384"/>
      <c r="L5" s="384"/>
    </row>
    <row r="6" spans="4:12" ht="15" customHeight="1" x14ac:dyDescent="0.25">
      <c r="D6" s="401" t="s">
        <v>229</v>
      </c>
      <c r="E6" s="403" t="s">
        <v>230</v>
      </c>
      <c r="F6" s="403"/>
      <c r="G6" s="403" t="s">
        <v>231</v>
      </c>
      <c r="H6" s="403"/>
      <c r="I6" s="403" t="s">
        <v>131</v>
      </c>
      <c r="J6" s="403"/>
      <c r="K6" s="403"/>
      <c r="L6" s="403"/>
    </row>
    <row r="7" spans="4:12" x14ac:dyDescent="0.25">
      <c r="D7" s="401"/>
      <c r="E7" s="403"/>
      <c r="F7" s="403"/>
      <c r="G7" s="404"/>
      <c r="H7" s="404"/>
      <c r="I7" s="404"/>
      <c r="J7" s="404"/>
      <c r="K7" s="404"/>
      <c r="L7" s="404"/>
    </row>
    <row r="8" spans="4:12" ht="21" customHeight="1" x14ac:dyDescent="0.25">
      <c r="D8" s="401"/>
      <c r="E8" s="404"/>
      <c r="F8" s="404"/>
      <c r="G8" s="405" t="s">
        <v>232</v>
      </c>
      <c r="H8" s="405"/>
      <c r="I8" s="406" t="s">
        <v>233</v>
      </c>
      <c r="J8" s="406"/>
      <c r="K8" s="406" t="s">
        <v>234</v>
      </c>
      <c r="L8" s="406"/>
    </row>
    <row r="9" spans="4:12" ht="21" customHeight="1" x14ac:dyDescent="0.25">
      <c r="D9" s="402"/>
      <c r="E9" s="225" t="s">
        <v>6</v>
      </c>
      <c r="F9" s="225" t="s">
        <v>7</v>
      </c>
      <c r="G9" s="225" t="s">
        <v>6</v>
      </c>
      <c r="H9" s="225" t="s">
        <v>7</v>
      </c>
      <c r="I9" s="226" t="s">
        <v>6</v>
      </c>
      <c r="J9" s="226" t="s">
        <v>7</v>
      </c>
      <c r="K9" s="226" t="s">
        <v>6</v>
      </c>
      <c r="L9" s="226" t="s">
        <v>7</v>
      </c>
    </row>
    <row r="10" spans="4:12" ht="32.25" customHeight="1" x14ac:dyDescent="0.25">
      <c r="D10" s="259" t="s">
        <v>65</v>
      </c>
      <c r="E10" s="241">
        <f t="shared" ref="E10:L10" si="0">SUM(E11:E15)</f>
        <v>6</v>
      </c>
      <c r="F10" s="242">
        <f t="shared" si="0"/>
        <v>100</v>
      </c>
      <c r="G10" s="243">
        <f t="shared" si="0"/>
        <v>3986</v>
      </c>
      <c r="H10" s="243">
        <f t="shared" si="0"/>
        <v>100</v>
      </c>
      <c r="I10" s="243">
        <f t="shared" si="0"/>
        <v>3361</v>
      </c>
      <c r="J10" s="244">
        <f t="shared" si="0"/>
        <v>84.320120421475167</v>
      </c>
      <c r="K10" s="243">
        <f t="shared" si="0"/>
        <v>625</v>
      </c>
      <c r="L10" s="244">
        <f t="shared" si="0"/>
        <v>15.679879578524837</v>
      </c>
    </row>
    <row r="11" spans="4:12" ht="23.25" customHeight="1" x14ac:dyDescent="0.25">
      <c r="D11" s="228" t="s">
        <v>235</v>
      </c>
      <c r="E11" s="245">
        <v>3</v>
      </c>
      <c r="F11" s="246">
        <f>(E11/$E$10)*100</f>
        <v>50</v>
      </c>
      <c r="G11" s="247">
        <f>SUM(K11+I11)</f>
        <v>2342</v>
      </c>
      <c r="H11" s="248">
        <f>(G11/$G$10)*100</f>
        <v>58.755644756648273</v>
      </c>
      <c r="I11" s="249">
        <v>1907</v>
      </c>
      <c r="J11" s="248">
        <f>(I11/$G$10)*100</f>
        <v>47.842448569994986</v>
      </c>
      <c r="K11" s="249">
        <v>435</v>
      </c>
      <c r="L11" s="248">
        <f>(K11/$G$10)*100</f>
        <v>10.913196186653286</v>
      </c>
    </row>
    <row r="12" spans="4:12" ht="36" customHeight="1" x14ac:dyDescent="0.25">
      <c r="D12" s="228" t="s">
        <v>236</v>
      </c>
      <c r="E12" s="245">
        <v>2</v>
      </c>
      <c r="F12" s="246">
        <f>(E12/$E$10)*100</f>
        <v>33.333333333333329</v>
      </c>
      <c r="G12" s="247">
        <f>SUM(K12+I12)</f>
        <v>375</v>
      </c>
      <c r="H12" s="248">
        <f>(G12/$G$10)*100</f>
        <v>9.4079277471149023</v>
      </c>
      <c r="I12" s="249">
        <v>294</v>
      </c>
      <c r="J12" s="248">
        <f t="shared" ref="J12:J15" si="1">(I12/$G$10)*100</f>
        <v>7.3758153537380826</v>
      </c>
      <c r="K12" s="249">
        <v>81</v>
      </c>
      <c r="L12" s="248">
        <f t="shared" ref="L12:L15" si="2">(K12/$G$10)*100</f>
        <v>2.0321123933768188</v>
      </c>
    </row>
    <row r="13" spans="4:12" ht="33.75" customHeight="1" x14ac:dyDescent="0.25">
      <c r="D13" s="228" t="s">
        <v>237</v>
      </c>
      <c r="E13" s="250">
        <v>1</v>
      </c>
      <c r="F13" s="246">
        <f>(E13/$E$10)*100</f>
        <v>16.666666666666664</v>
      </c>
      <c r="G13" s="251">
        <f>SUM(K13+I13)</f>
        <v>1269</v>
      </c>
      <c r="H13" s="248">
        <f>(G13/$G$10)*100</f>
        <v>31.83642749623683</v>
      </c>
      <c r="I13" s="252">
        <v>1160</v>
      </c>
      <c r="J13" s="248">
        <f t="shared" si="1"/>
        <v>29.101856497742094</v>
      </c>
      <c r="K13" s="250">
        <v>109</v>
      </c>
      <c r="L13" s="248">
        <f t="shared" si="2"/>
        <v>2.7345709984947315</v>
      </c>
    </row>
    <row r="14" spans="4:12" ht="31.5" customHeight="1" x14ac:dyDescent="0.25">
      <c r="D14" s="229" t="s">
        <v>238</v>
      </c>
      <c r="E14" s="250">
        <v>0</v>
      </c>
      <c r="F14" s="246">
        <f>(E14/$E$10)*100</f>
        <v>0</v>
      </c>
      <c r="G14" s="251">
        <v>0</v>
      </c>
      <c r="H14" s="248">
        <v>0</v>
      </c>
      <c r="I14" s="250">
        <v>0</v>
      </c>
      <c r="J14" s="248">
        <f t="shared" si="1"/>
        <v>0</v>
      </c>
      <c r="K14" s="250">
        <v>0</v>
      </c>
      <c r="L14" s="248">
        <f t="shared" si="2"/>
        <v>0</v>
      </c>
    </row>
    <row r="15" spans="4:12" ht="31.5" customHeight="1" x14ac:dyDescent="0.25">
      <c r="D15" s="230" t="s">
        <v>239</v>
      </c>
      <c r="E15" s="231">
        <v>0</v>
      </c>
      <c r="F15" s="246">
        <f>(E15/$E$10)*100</f>
        <v>0</v>
      </c>
      <c r="G15" s="247">
        <f>SUM(K15+I15)</f>
        <v>0</v>
      </c>
      <c r="H15" s="248">
        <f>(G15/$G$10)*100</f>
        <v>0</v>
      </c>
      <c r="I15" s="251">
        <v>0</v>
      </c>
      <c r="J15" s="248">
        <f t="shared" si="1"/>
        <v>0</v>
      </c>
      <c r="K15" s="249">
        <v>0</v>
      </c>
      <c r="L15" s="248">
        <f t="shared" si="2"/>
        <v>0</v>
      </c>
    </row>
    <row r="16" spans="4:12" x14ac:dyDescent="0.25">
      <c r="D16" s="408" t="s">
        <v>240</v>
      </c>
      <c r="E16" s="408"/>
      <c r="F16" s="408"/>
      <c r="G16" s="408"/>
      <c r="H16" s="408"/>
      <c r="I16" s="408"/>
      <c r="J16" s="408"/>
      <c r="K16" s="408"/>
      <c r="L16" s="408"/>
    </row>
    <row r="18" spans="4:12" x14ac:dyDescent="0.25">
      <c r="D18" s="77"/>
      <c r="E18" s="77"/>
    </row>
    <row r="19" spans="4:12" x14ac:dyDescent="0.25">
      <c r="D19" s="77"/>
      <c r="E19" s="77"/>
    </row>
    <row r="20" spans="4:12" ht="33.75" customHeight="1" thickBot="1" x14ac:dyDescent="0.3">
      <c r="D20" s="384" t="s">
        <v>252</v>
      </c>
      <c r="E20" s="384"/>
      <c r="F20" s="384"/>
      <c r="G20" s="384"/>
      <c r="H20" s="384"/>
      <c r="I20" s="384"/>
      <c r="J20" s="384"/>
      <c r="K20" s="384"/>
      <c r="L20" s="384"/>
    </row>
    <row r="21" spans="4:12" ht="24" customHeight="1" x14ac:dyDescent="0.25">
      <c r="D21" s="401" t="s">
        <v>229</v>
      </c>
      <c r="E21" s="409" t="s">
        <v>230</v>
      </c>
      <c r="F21" s="409"/>
      <c r="G21" s="410" t="s">
        <v>231</v>
      </c>
      <c r="H21" s="410"/>
      <c r="I21" s="409" t="s">
        <v>131</v>
      </c>
      <c r="J21" s="409"/>
      <c r="K21" s="409"/>
      <c r="L21" s="409"/>
    </row>
    <row r="22" spans="4:12" x14ac:dyDescent="0.25">
      <c r="D22" s="401"/>
      <c r="E22" s="409"/>
      <c r="F22" s="409"/>
      <c r="G22" s="411"/>
      <c r="H22" s="411"/>
      <c r="I22" s="412" t="s">
        <v>233</v>
      </c>
      <c r="J22" s="412"/>
      <c r="K22" s="412" t="s">
        <v>234</v>
      </c>
      <c r="L22" s="412"/>
    </row>
    <row r="23" spans="4:12" x14ac:dyDescent="0.25">
      <c r="D23" s="401"/>
      <c r="E23" s="254" t="s">
        <v>6</v>
      </c>
      <c r="F23" s="253" t="s">
        <v>7</v>
      </c>
      <c r="G23" s="253" t="s">
        <v>6</v>
      </c>
      <c r="H23" s="253" t="s">
        <v>7</v>
      </c>
      <c r="I23" s="232" t="s">
        <v>6</v>
      </c>
      <c r="J23" s="232" t="s">
        <v>7</v>
      </c>
      <c r="K23" s="232" t="s">
        <v>6</v>
      </c>
      <c r="L23" s="253" t="s">
        <v>7</v>
      </c>
    </row>
    <row r="24" spans="4:12" x14ac:dyDescent="0.25">
      <c r="D24" s="233" t="s">
        <v>65</v>
      </c>
      <c r="E24" s="234">
        <f>SUM(E25:E29)</f>
        <v>4</v>
      </c>
      <c r="F24" s="234">
        <f t="shared" ref="F24:L24" si="3">SUM(F25:F29)</f>
        <v>100</v>
      </c>
      <c r="G24" s="235">
        <f>SUM(G25:G29)</f>
        <v>1760</v>
      </c>
      <c r="H24" s="236">
        <f t="shared" si="3"/>
        <v>100</v>
      </c>
      <c r="I24" s="234">
        <f t="shared" si="3"/>
        <v>1569</v>
      </c>
      <c r="J24" s="237">
        <f t="shared" si="3"/>
        <v>89.147727272727266</v>
      </c>
      <c r="K24" s="234">
        <f t="shared" si="3"/>
        <v>191</v>
      </c>
      <c r="L24" s="237">
        <f t="shared" si="3"/>
        <v>10.852272727272728</v>
      </c>
    </row>
    <row r="25" spans="4:12" ht="34.5" customHeight="1" x14ac:dyDescent="0.25">
      <c r="D25" s="228" t="s">
        <v>235</v>
      </c>
      <c r="E25" s="231">
        <v>2</v>
      </c>
      <c r="F25" s="238">
        <f>(E25/$E$24)*100</f>
        <v>50</v>
      </c>
      <c r="G25" s="251">
        <f>SUM(K25+I25)</f>
        <v>1191</v>
      </c>
      <c r="H25" s="255">
        <f>(G25/$G$24)*100</f>
        <v>67.670454545454547</v>
      </c>
      <c r="I25" s="255">
        <v>1032</v>
      </c>
      <c r="J25" s="255">
        <f>(I25/$G$24)*100</f>
        <v>58.636363636363633</v>
      </c>
      <c r="K25" s="251">
        <v>159</v>
      </c>
      <c r="L25" s="238">
        <f>(K25/$G$24)*100</f>
        <v>9.0340909090909101</v>
      </c>
    </row>
    <row r="26" spans="4:12" ht="28.5" customHeight="1" x14ac:dyDescent="0.25">
      <c r="D26" s="228" t="s">
        <v>236</v>
      </c>
      <c r="E26" s="231">
        <v>0</v>
      </c>
      <c r="F26" s="238">
        <f>(E26/$E$24)*100</f>
        <v>0</v>
      </c>
      <c r="G26" s="251">
        <v>0</v>
      </c>
      <c r="H26" s="255">
        <f>(G26/$G$24)*100</f>
        <v>0</v>
      </c>
      <c r="I26" s="251">
        <v>0</v>
      </c>
      <c r="J26" s="255">
        <f t="shared" ref="J26:J29" si="4">(I26/$G$24)*100</f>
        <v>0</v>
      </c>
      <c r="K26" s="231">
        <v>0</v>
      </c>
      <c r="L26" s="238">
        <f>(K26/$G$24)*100</f>
        <v>0</v>
      </c>
    </row>
    <row r="27" spans="4:12" ht="33.75" customHeight="1" x14ac:dyDescent="0.25">
      <c r="D27" s="228" t="s">
        <v>237</v>
      </c>
      <c r="E27" s="231">
        <v>2</v>
      </c>
      <c r="F27" s="238">
        <f>(E27/$E$24)*100</f>
        <v>50</v>
      </c>
      <c r="G27" s="251">
        <f>SUM(K27+I27)</f>
        <v>569</v>
      </c>
      <c r="H27" s="255">
        <f>(G27/$G$24)*100</f>
        <v>32.329545454545453</v>
      </c>
      <c r="I27" s="251">
        <v>537</v>
      </c>
      <c r="J27" s="255">
        <f t="shared" si="4"/>
        <v>30.511363636363637</v>
      </c>
      <c r="K27" s="251">
        <v>32</v>
      </c>
      <c r="L27" s="238">
        <f>(K27/$G$24)*100</f>
        <v>1.8181818181818181</v>
      </c>
    </row>
    <row r="28" spans="4:12" ht="32.25" customHeight="1" x14ac:dyDescent="0.25">
      <c r="D28" s="229" t="s">
        <v>238</v>
      </c>
      <c r="E28" s="239">
        <v>0</v>
      </c>
      <c r="F28" s="238">
        <f>(E28/$E$24)*100</f>
        <v>0</v>
      </c>
      <c r="G28" s="251">
        <f>SUM(K28+I28)</f>
        <v>0</v>
      </c>
      <c r="H28" s="255">
        <f>(G28/$G$24)*100</f>
        <v>0</v>
      </c>
      <c r="I28" s="239">
        <v>0</v>
      </c>
      <c r="J28" s="255">
        <f t="shared" si="4"/>
        <v>0</v>
      </c>
      <c r="K28" s="239">
        <v>0</v>
      </c>
      <c r="L28" s="238">
        <f>(K28/$G$24)*100</f>
        <v>0</v>
      </c>
    </row>
    <row r="29" spans="4:12" ht="27.75" customHeight="1" x14ac:dyDescent="0.25">
      <c r="D29" s="230" t="s">
        <v>239</v>
      </c>
      <c r="E29" s="256">
        <v>0</v>
      </c>
      <c r="F29" s="240">
        <f>(E29/$E$24)*100</f>
        <v>0</v>
      </c>
      <c r="G29" s="257">
        <f>SUM(K29+I29)</f>
        <v>0</v>
      </c>
      <c r="H29" s="256">
        <v>0</v>
      </c>
      <c r="I29" s="256">
        <v>0</v>
      </c>
      <c r="J29" s="258">
        <f t="shared" si="4"/>
        <v>0</v>
      </c>
      <c r="K29" s="256">
        <v>0</v>
      </c>
      <c r="L29" s="240">
        <f>(K29/$G$24)*100</f>
        <v>0</v>
      </c>
    </row>
    <row r="30" spans="4:12" x14ac:dyDescent="0.25">
      <c r="D30" s="407" t="s">
        <v>241</v>
      </c>
      <c r="E30" s="407"/>
      <c r="F30" s="407"/>
      <c r="G30" s="407"/>
      <c r="H30" s="407"/>
      <c r="I30" s="407"/>
      <c r="J30" s="407"/>
      <c r="K30" s="407"/>
      <c r="L30" s="407"/>
    </row>
    <row r="32" spans="4:12" x14ac:dyDescent="0.25">
      <c r="D32" s="77"/>
      <c r="E32" s="77"/>
      <c r="F32" s="77"/>
    </row>
    <row r="33" spans="4:9" x14ac:dyDescent="0.25">
      <c r="D33" s="77"/>
      <c r="E33" s="77"/>
      <c r="F33" s="77"/>
    </row>
    <row r="34" spans="4:9" x14ac:dyDescent="0.25">
      <c r="D34" s="77"/>
      <c r="E34" s="77"/>
      <c r="F34" s="77"/>
    </row>
    <row r="35" spans="4:9" x14ac:dyDescent="0.25">
      <c r="D35" s="77"/>
      <c r="E35" s="77"/>
      <c r="F35" s="77"/>
    </row>
    <row r="36" spans="4:9" x14ac:dyDescent="0.25">
      <c r="D36" s="77"/>
      <c r="E36" s="77"/>
      <c r="F36" s="77"/>
    </row>
    <row r="37" spans="4:9" x14ac:dyDescent="0.25">
      <c r="D37" s="77"/>
      <c r="E37" s="77"/>
      <c r="F37" s="77"/>
    </row>
    <row r="38" spans="4:9" x14ac:dyDescent="0.25">
      <c r="I38" s="227"/>
    </row>
  </sheetData>
  <mergeCells count="18">
    <mergeCell ref="D30:L30"/>
    <mergeCell ref="D16:L16"/>
    <mergeCell ref="D20:L20"/>
    <mergeCell ref="D21:D23"/>
    <mergeCell ref="E21:F22"/>
    <mergeCell ref="G21:H22"/>
    <mergeCell ref="I21:L21"/>
    <mergeCell ref="I22:J22"/>
    <mergeCell ref="K22:L22"/>
    <mergeCell ref="D4:L4"/>
    <mergeCell ref="D5:L5"/>
    <mergeCell ref="D6:D9"/>
    <mergeCell ref="E6:F8"/>
    <mergeCell ref="G6:H7"/>
    <mergeCell ref="I6:L7"/>
    <mergeCell ref="G8:H8"/>
    <mergeCell ref="I8:J8"/>
    <mergeCell ref="K8:L8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I30"/>
  <sheetViews>
    <sheetView workbookViewId="0">
      <selection activeCell="K24" sqref="K24"/>
    </sheetView>
  </sheetViews>
  <sheetFormatPr baseColWidth="10" defaultRowHeight="15" x14ac:dyDescent="0.25"/>
  <cols>
    <col min="3" max="3" width="50.5703125" customWidth="1"/>
    <col min="4" max="4" width="14" customWidth="1"/>
    <col min="5" max="5" width="11.140625" customWidth="1"/>
    <col min="6" max="6" width="11.28515625" customWidth="1"/>
    <col min="7" max="8" width="14.140625" customWidth="1"/>
    <col min="9" max="9" width="11.7109375" customWidth="1"/>
  </cols>
  <sheetData>
    <row r="3" spans="3:9" ht="26.25" customHeight="1" x14ac:dyDescent="0.25">
      <c r="C3" s="413" t="s">
        <v>242</v>
      </c>
      <c r="D3" s="413"/>
      <c r="E3" s="413"/>
      <c r="F3" s="413"/>
      <c r="G3" s="413"/>
      <c r="H3" s="413"/>
      <c r="I3" s="413"/>
    </row>
    <row r="4" spans="3:9" x14ac:dyDescent="0.25">
      <c r="C4" s="414" t="s">
        <v>243</v>
      </c>
      <c r="D4" s="260"/>
      <c r="E4" s="417"/>
      <c r="F4" s="417"/>
      <c r="G4" s="417"/>
      <c r="H4" s="417"/>
      <c r="I4" s="417"/>
    </row>
    <row r="5" spans="3:9" ht="23.25" x14ac:dyDescent="0.25">
      <c r="C5" s="415"/>
      <c r="D5" s="261" t="s">
        <v>244</v>
      </c>
      <c r="E5" s="262" t="s">
        <v>235</v>
      </c>
      <c r="F5" s="263" t="s">
        <v>245</v>
      </c>
      <c r="G5" s="263" t="s">
        <v>237</v>
      </c>
      <c r="H5" s="263" t="s">
        <v>246</v>
      </c>
      <c r="I5" s="262" t="s">
        <v>238</v>
      </c>
    </row>
    <row r="6" spans="3:9" ht="30.75" customHeight="1" x14ac:dyDescent="0.25">
      <c r="C6" s="416"/>
      <c r="D6" s="264" t="s">
        <v>6</v>
      </c>
      <c r="E6" s="265" t="s">
        <v>6</v>
      </c>
      <c r="F6" s="265" t="s">
        <v>6</v>
      </c>
      <c r="G6" s="265" t="s">
        <v>6</v>
      </c>
      <c r="H6" s="265" t="s">
        <v>6</v>
      </c>
      <c r="I6" s="265" t="s">
        <v>6</v>
      </c>
    </row>
    <row r="7" spans="3:9" x14ac:dyDescent="0.25">
      <c r="C7" s="266" t="s">
        <v>65</v>
      </c>
      <c r="D7" s="267">
        <f t="shared" ref="D7:I7" si="0">SUM(D8:D29)</f>
        <v>6</v>
      </c>
      <c r="E7" s="268">
        <f t="shared" si="0"/>
        <v>3</v>
      </c>
      <c r="F7" s="269">
        <f t="shared" si="0"/>
        <v>2</v>
      </c>
      <c r="G7" s="269">
        <f t="shared" si="0"/>
        <v>1</v>
      </c>
      <c r="H7" s="269">
        <f t="shared" si="0"/>
        <v>0</v>
      </c>
      <c r="I7" s="269">
        <f t="shared" si="0"/>
        <v>0</v>
      </c>
    </row>
    <row r="8" spans="3:9" ht="24.75" customHeight="1" x14ac:dyDescent="0.25">
      <c r="C8" s="270" t="s">
        <v>84</v>
      </c>
      <c r="D8" s="271">
        <f>SUM(I8+H8+G8+E8+F8)</f>
        <v>0</v>
      </c>
      <c r="E8" s="268">
        <v>0</v>
      </c>
      <c r="F8" s="268">
        <v>0</v>
      </c>
      <c r="G8" s="268">
        <v>0</v>
      </c>
      <c r="H8" s="268">
        <v>0</v>
      </c>
      <c r="I8" s="268">
        <v>0</v>
      </c>
    </row>
    <row r="9" spans="3:9" ht="21.75" customHeight="1" x14ac:dyDescent="0.25">
      <c r="C9" s="272" t="s">
        <v>85</v>
      </c>
      <c r="D9" s="271">
        <f t="shared" ref="D9:D29" si="1">SUM(I9+H9+G9+E9+F9)</f>
        <v>3</v>
      </c>
      <c r="E9" s="268">
        <v>2</v>
      </c>
      <c r="F9" s="268">
        <v>0</v>
      </c>
      <c r="G9" s="268">
        <v>1</v>
      </c>
      <c r="H9" s="268">
        <v>0</v>
      </c>
      <c r="I9" s="268">
        <v>0</v>
      </c>
    </row>
    <row r="10" spans="3:9" ht="24" customHeight="1" x14ac:dyDescent="0.25">
      <c r="C10" s="272" t="s">
        <v>86</v>
      </c>
      <c r="D10" s="271">
        <f t="shared" si="1"/>
        <v>0</v>
      </c>
      <c r="E10" s="268">
        <v>0</v>
      </c>
      <c r="F10" s="268">
        <v>0</v>
      </c>
      <c r="G10" s="268">
        <v>0</v>
      </c>
      <c r="H10" s="268">
        <v>0</v>
      </c>
      <c r="I10" s="268">
        <v>0</v>
      </c>
    </row>
    <row r="11" spans="3:9" ht="36.75" customHeight="1" x14ac:dyDescent="0.25">
      <c r="C11" s="270" t="s">
        <v>87</v>
      </c>
      <c r="D11" s="271">
        <f t="shared" si="1"/>
        <v>0</v>
      </c>
      <c r="E11" s="268">
        <v>0</v>
      </c>
      <c r="F11" s="268">
        <v>0</v>
      </c>
      <c r="G11" s="268">
        <v>0</v>
      </c>
      <c r="H11" s="268">
        <v>0</v>
      </c>
      <c r="I11" s="268">
        <v>0</v>
      </c>
    </row>
    <row r="12" spans="3:9" ht="34.5" customHeight="1" x14ac:dyDescent="0.25">
      <c r="C12" s="270" t="s">
        <v>88</v>
      </c>
      <c r="D12" s="271">
        <f t="shared" si="1"/>
        <v>0</v>
      </c>
      <c r="E12" s="268">
        <v>0</v>
      </c>
      <c r="F12" s="268">
        <v>0</v>
      </c>
      <c r="G12" s="268">
        <v>0</v>
      </c>
      <c r="H12" s="268">
        <v>0</v>
      </c>
      <c r="I12" s="268">
        <v>0</v>
      </c>
    </row>
    <row r="13" spans="3:9" ht="24.75" customHeight="1" x14ac:dyDescent="0.25">
      <c r="C13" s="272" t="s">
        <v>89</v>
      </c>
      <c r="D13" s="271">
        <f t="shared" si="1"/>
        <v>0</v>
      </c>
      <c r="E13" s="268">
        <v>0</v>
      </c>
      <c r="F13" s="268">
        <v>0</v>
      </c>
      <c r="G13" s="268">
        <v>0</v>
      </c>
      <c r="H13" s="268">
        <v>0</v>
      </c>
      <c r="I13" s="268">
        <v>0</v>
      </c>
    </row>
    <row r="14" spans="3:9" ht="30.75" customHeight="1" x14ac:dyDescent="0.25">
      <c r="C14" s="270" t="s">
        <v>90</v>
      </c>
      <c r="D14" s="271">
        <f t="shared" si="1"/>
        <v>1</v>
      </c>
      <c r="E14" s="268">
        <v>0</v>
      </c>
      <c r="F14" s="268">
        <v>1</v>
      </c>
      <c r="G14" s="268">
        <v>0</v>
      </c>
      <c r="H14" s="268">
        <v>0</v>
      </c>
      <c r="I14" s="268">
        <v>0</v>
      </c>
    </row>
    <row r="15" spans="3:9" ht="27" customHeight="1" x14ac:dyDescent="0.25">
      <c r="C15" s="272" t="s">
        <v>169</v>
      </c>
      <c r="D15" s="271">
        <f t="shared" si="1"/>
        <v>1</v>
      </c>
      <c r="E15" s="268">
        <v>0</v>
      </c>
      <c r="F15" s="268">
        <v>1</v>
      </c>
      <c r="G15" s="268">
        <v>0</v>
      </c>
      <c r="H15" s="268">
        <v>0</v>
      </c>
      <c r="I15" s="268">
        <v>0</v>
      </c>
    </row>
    <row r="16" spans="3:9" ht="26.25" customHeight="1" x14ac:dyDescent="0.25">
      <c r="C16" s="270" t="s">
        <v>92</v>
      </c>
      <c r="D16" s="271">
        <f t="shared" si="1"/>
        <v>1</v>
      </c>
      <c r="E16" s="268">
        <v>1</v>
      </c>
      <c r="F16" s="268">
        <v>0</v>
      </c>
      <c r="G16" s="268">
        <v>0</v>
      </c>
      <c r="H16" s="268">
        <v>0</v>
      </c>
      <c r="I16" s="268">
        <v>0</v>
      </c>
    </row>
    <row r="17" spans="3:9" ht="29.25" customHeight="1" x14ac:dyDescent="0.25">
      <c r="C17" s="272" t="s">
        <v>170</v>
      </c>
      <c r="D17" s="271">
        <f t="shared" si="1"/>
        <v>0</v>
      </c>
      <c r="E17" s="268">
        <v>0</v>
      </c>
      <c r="F17" s="268">
        <v>0</v>
      </c>
      <c r="G17" s="268">
        <v>0</v>
      </c>
      <c r="H17" s="268">
        <v>0</v>
      </c>
      <c r="I17" s="268">
        <v>0</v>
      </c>
    </row>
    <row r="18" spans="3:9" ht="33" customHeight="1" x14ac:dyDescent="0.25">
      <c r="C18" s="270" t="s">
        <v>94</v>
      </c>
      <c r="D18" s="271">
        <f t="shared" si="1"/>
        <v>0</v>
      </c>
      <c r="E18" s="268">
        <v>0</v>
      </c>
      <c r="F18" s="268">
        <v>0</v>
      </c>
      <c r="G18" s="268">
        <v>0</v>
      </c>
      <c r="H18" s="268">
        <v>0</v>
      </c>
      <c r="I18" s="268">
        <v>0</v>
      </c>
    </row>
    <row r="19" spans="3:9" ht="24" customHeight="1" x14ac:dyDescent="0.25">
      <c r="C19" s="270" t="s">
        <v>95</v>
      </c>
      <c r="D19" s="271">
        <f t="shared" si="1"/>
        <v>0</v>
      </c>
      <c r="E19" s="268">
        <v>0</v>
      </c>
      <c r="F19" s="268">
        <v>0</v>
      </c>
      <c r="G19" s="268">
        <v>0</v>
      </c>
      <c r="H19" s="268">
        <v>0</v>
      </c>
      <c r="I19" s="268">
        <v>0</v>
      </c>
    </row>
    <row r="20" spans="3:9" ht="21.75" customHeight="1" x14ac:dyDescent="0.25">
      <c r="C20" s="272" t="s">
        <v>96</v>
      </c>
      <c r="D20" s="271">
        <f t="shared" si="1"/>
        <v>0</v>
      </c>
      <c r="E20" s="268">
        <v>0</v>
      </c>
      <c r="F20" s="268">
        <v>0</v>
      </c>
      <c r="G20" s="268">
        <v>0</v>
      </c>
      <c r="H20" s="268">
        <v>0</v>
      </c>
      <c r="I20" s="268">
        <v>0</v>
      </c>
    </row>
    <row r="21" spans="3:9" ht="19.5" customHeight="1" x14ac:dyDescent="0.25">
      <c r="C21" s="270" t="s">
        <v>97</v>
      </c>
      <c r="D21" s="271">
        <f t="shared" si="1"/>
        <v>0</v>
      </c>
      <c r="E21" s="268">
        <v>0</v>
      </c>
      <c r="F21" s="268">
        <v>0</v>
      </c>
      <c r="G21" s="268">
        <v>0</v>
      </c>
      <c r="H21" s="268">
        <v>0</v>
      </c>
      <c r="I21" s="268">
        <v>0</v>
      </c>
    </row>
    <row r="22" spans="3:9" ht="36" customHeight="1" x14ac:dyDescent="0.25">
      <c r="C22" s="270" t="s">
        <v>98</v>
      </c>
      <c r="D22" s="271">
        <f t="shared" si="1"/>
        <v>0</v>
      </c>
      <c r="E22" s="268">
        <v>0</v>
      </c>
      <c r="F22" s="268">
        <v>0</v>
      </c>
      <c r="G22" s="268">
        <v>0</v>
      </c>
      <c r="H22" s="268">
        <v>0</v>
      </c>
      <c r="I22" s="268">
        <v>0</v>
      </c>
    </row>
    <row r="23" spans="3:9" ht="27.75" customHeight="1" x14ac:dyDescent="0.25">
      <c r="C23" s="272" t="s">
        <v>99</v>
      </c>
      <c r="D23" s="271">
        <f t="shared" si="1"/>
        <v>0</v>
      </c>
      <c r="E23" s="268">
        <v>0</v>
      </c>
      <c r="F23" s="268">
        <v>0</v>
      </c>
      <c r="G23" s="268">
        <v>0</v>
      </c>
      <c r="H23" s="268">
        <v>0</v>
      </c>
      <c r="I23" s="268">
        <v>0</v>
      </c>
    </row>
    <row r="24" spans="3:9" ht="32.25" customHeight="1" x14ac:dyDescent="0.25">
      <c r="C24" s="273" t="s">
        <v>100</v>
      </c>
      <c r="D24" s="271">
        <f t="shared" si="1"/>
        <v>0</v>
      </c>
      <c r="E24" s="268">
        <v>0</v>
      </c>
      <c r="F24" s="268">
        <v>0</v>
      </c>
      <c r="G24" s="268">
        <v>0</v>
      </c>
      <c r="H24" s="268">
        <v>0</v>
      </c>
      <c r="I24" s="268">
        <v>0</v>
      </c>
    </row>
    <row r="25" spans="3:9" ht="25.5" customHeight="1" x14ac:dyDescent="0.25">
      <c r="C25" s="270" t="s">
        <v>101</v>
      </c>
      <c r="D25" s="271">
        <f t="shared" si="1"/>
        <v>0</v>
      </c>
      <c r="E25" s="268">
        <v>0</v>
      </c>
      <c r="F25" s="268">
        <v>0</v>
      </c>
      <c r="G25" s="268">
        <v>0</v>
      </c>
      <c r="H25" s="268">
        <v>0</v>
      </c>
      <c r="I25" s="268">
        <v>0</v>
      </c>
    </row>
    <row r="26" spans="3:9" ht="26.25" customHeight="1" x14ac:dyDescent="0.25">
      <c r="C26" s="270" t="s">
        <v>102</v>
      </c>
      <c r="D26" s="271">
        <f t="shared" si="1"/>
        <v>0</v>
      </c>
      <c r="E26" s="268">
        <v>0</v>
      </c>
      <c r="F26" s="268">
        <v>0</v>
      </c>
      <c r="G26" s="268">
        <v>0</v>
      </c>
      <c r="H26" s="268">
        <v>0</v>
      </c>
      <c r="I26" s="268">
        <v>0</v>
      </c>
    </row>
    <row r="27" spans="3:9" ht="36" customHeight="1" x14ac:dyDescent="0.25">
      <c r="C27" s="270" t="s">
        <v>103</v>
      </c>
      <c r="D27" s="271">
        <f t="shared" si="1"/>
        <v>0</v>
      </c>
      <c r="E27" s="268">
        <v>0</v>
      </c>
      <c r="F27" s="268">
        <v>0</v>
      </c>
      <c r="G27" s="268">
        <v>0</v>
      </c>
      <c r="H27" s="268">
        <v>0</v>
      </c>
      <c r="I27" s="268">
        <v>0</v>
      </c>
    </row>
    <row r="28" spans="3:9" ht="24.75" customHeight="1" x14ac:dyDescent="0.25">
      <c r="C28" s="272" t="s">
        <v>104</v>
      </c>
      <c r="D28" s="271">
        <f t="shared" si="1"/>
        <v>0</v>
      </c>
      <c r="E28" s="250">
        <v>0</v>
      </c>
      <c r="F28" s="250">
        <v>0</v>
      </c>
      <c r="G28" s="250">
        <v>0</v>
      </c>
      <c r="H28" s="250">
        <v>0</v>
      </c>
      <c r="I28" s="250">
        <v>0</v>
      </c>
    </row>
    <row r="29" spans="3:9" ht="25.5" customHeight="1" x14ac:dyDescent="0.25">
      <c r="C29" s="274" t="s">
        <v>171</v>
      </c>
      <c r="D29" s="271">
        <f t="shared" si="1"/>
        <v>0</v>
      </c>
      <c r="E29" s="256">
        <v>0</v>
      </c>
      <c r="F29" s="256">
        <v>0</v>
      </c>
      <c r="G29" s="256">
        <v>0</v>
      </c>
      <c r="H29" s="256">
        <v>0</v>
      </c>
      <c r="I29" s="256">
        <v>0</v>
      </c>
    </row>
    <row r="30" spans="3:9" ht="15.75" x14ac:dyDescent="0.3">
      <c r="C30" s="418" t="s">
        <v>247</v>
      </c>
      <c r="D30" s="418"/>
      <c r="E30" s="418"/>
      <c r="F30" s="418"/>
      <c r="G30" s="418"/>
      <c r="H30" s="418"/>
      <c r="I30" s="418"/>
    </row>
  </sheetData>
  <mergeCells count="4">
    <mergeCell ref="C3:I3"/>
    <mergeCell ref="C4:C6"/>
    <mergeCell ref="E4:I4"/>
    <mergeCell ref="C30:I30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I29"/>
  <sheetViews>
    <sheetView tabSelected="1" workbookViewId="0">
      <selection activeCell="N15" sqref="N15"/>
    </sheetView>
  </sheetViews>
  <sheetFormatPr baseColWidth="10" defaultRowHeight="15" x14ac:dyDescent="0.25"/>
  <cols>
    <col min="3" max="3" width="47.7109375" customWidth="1"/>
    <col min="4" max="4" width="17.140625" customWidth="1"/>
    <col min="5" max="5" width="13.85546875" customWidth="1"/>
    <col min="6" max="6" width="14.5703125" customWidth="1"/>
    <col min="7" max="7" width="15.140625" customWidth="1"/>
    <col min="8" max="8" width="16.7109375" customWidth="1"/>
    <col min="9" max="9" width="13.7109375" customWidth="1"/>
  </cols>
  <sheetData>
    <row r="2" spans="3:9" ht="24.75" customHeight="1" x14ac:dyDescent="0.25">
      <c r="C2" s="413" t="s">
        <v>248</v>
      </c>
      <c r="D2" s="413"/>
      <c r="E2" s="413"/>
      <c r="F2" s="413"/>
      <c r="G2" s="413"/>
      <c r="H2" s="413"/>
      <c r="I2" s="413"/>
    </row>
    <row r="3" spans="3:9" ht="24.75" customHeight="1" x14ac:dyDescent="0.25">
      <c r="C3" s="414" t="s">
        <v>243</v>
      </c>
      <c r="D3" s="275"/>
      <c r="E3" s="419"/>
      <c r="F3" s="419"/>
      <c r="G3" s="419"/>
      <c r="H3" s="419"/>
      <c r="I3" s="419"/>
    </row>
    <row r="4" spans="3:9" ht="33.75" customHeight="1" x14ac:dyDescent="0.25">
      <c r="C4" s="415"/>
      <c r="D4" s="276" t="s">
        <v>244</v>
      </c>
      <c r="E4" s="277" t="s">
        <v>235</v>
      </c>
      <c r="F4" s="276" t="s">
        <v>245</v>
      </c>
      <c r="G4" s="276" t="s">
        <v>237</v>
      </c>
      <c r="H4" s="276" t="s">
        <v>246</v>
      </c>
      <c r="I4" s="277" t="s">
        <v>238</v>
      </c>
    </row>
    <row r="5" spans="3:9" ht="23.25" customHeight="1" x14ac:dyDescent="0.25">
      <c r="C5" s="416"/>
      <c r="D5" s="264" t="s">
        <v>6</v>
      </c>
      <c r="E5" s="278" t="s">
        <v>6</v>
      </c>
      <c r="F5" s="278" t="s">
        <v>6</v>
      </c>
      <c r="G5" s="278" t="s">
        <v>6</v>
      </c>
      <c r="H5" s="278" t="s">
        <v>6</v>
      </c>
      <c r="I5" s="278" t="s">
        <v>6</v>
      </c>
    </row>
    <row r="6" spans="3:9" x14ac:dyDescent="0.25">
      <c r="C6" s="266" t="s">
        <v>65</v>
      </c>
      <c r="D6" s="267">
        <f>SUM(D7:D28)</f>
        <v>4</v>
      </c>
      <c r="E6" s="279">
        <f t="shared" ref="E6:I6" si="0">SUM(E7:E28)</f>
        <v>2</v>
      </c>
      <c r="F6" s="267">
        <f t="shared" si="0"/>
        <v>0</v>
      </c>
      <c r="G6" s="267">
        <f t="shared" si="0"/>
        <v>2</v>
      </c>
      <c r="H6" s="267">
        <f t="shared" si="0"/>
        <v>0</v>
      </c>
      <c r="I6" s="267">
        <f t="shared" si="0"/>
        <v>0</v>
      </c>
    </row>
    <row r="7" spans="3:9" ht="21.75" customHeight="1" x14ac:dyDescent="0.25">
      <c r="C7" s="270" t="s">
        <v>84</v>
      </c>
      <c r="D7" s="271">
        <f>SUM(I7+H7+G7+F7+E7)</f>
        <v>0</v>
      </c>
      <c r="E7" s="280">
        <v>0</v>
      </c>
      <c r="F7" s="280">
        <v>0</v>
      </c>
      <c r="G7" s="280">
        <v>0</v>
      </c>
      <c r="H7" s="280">
        <v>0</v>
      </c>
      <c r="I7" s="280">
        <v>0</v>
      </c>
    </row>
    <row r="8" spans="3:9" ht="24" customHeight="1" x14ac:dyDescent="0.25">
      <c r="C8" s="272" t="s">
        <v>85</v>
      </c>
      <c r="D8" s="271">
        <f t="shared" ref="D8:D28" si="1">SUM(I8+H8+G8+F8+E8)</f>
        <v>1</v>
      </c>
      <c r="E8" s="280">
        <v>1</v>
      </c>
      <c r="F8" s="280">
        <v>0</v>
      </c>
      <c r="G8" s="280">
        <v>0</v>
      </c>
      <c r="H8" s="280">
        <v>0</v>
      </c>
      <c r="I8" s="280">
        <v>0</v>
      </c>
    </row>
    <row r="9" spans="3:9" ht="24.75" customHeight="1" x14ac:dyDescent="0.25">
      <c r="C9" s="272" t="s">
        <v>86</v>
      </c>
      <c r="D9" s="271">
        <f t="shared" si="1"/>
        <v>2</v>
      </c>
      <c r="E9" s="280">
        <v>1</v>
      </c>
      <c r="F9" s="280">
        <v>0</v>
      </c>
      <c r="G9" s="281">
        <v>1</v>
      </c>
      <c r="H9" s="280">
        <v>0</v>
      </c>
      <c r="I9" s="280">
        <v>0</v>
      </c>
    </row>
    <row r="10" spans="3:9" ht="35.25" customHeight="1" x14ac:dyDescent="0.25">
      <c r="C10" s="270" t="s">
        <v>87</v>
      </c>
      <c r="D10" s="271">
        <f t="shared" si="1"/>
        <v>0</v>
      </c>
      <c r="E10" s="280">
        <v>0</v>
      </c>
      <c r="F10" s="280">
        <v>0</v>
      </c>
      <c r="G10" s="280">
        <v>0</v>
      </c>
      <c r="H10" s="280">
        <v>0</v>
      </c>
      <c r="I10" s="280">
        <v>0</v>
      </c>
    </row>
    <row r="11" spans="3:9" ht="36.75" customHeight="1" x14ac:dyDescent="0.25">
      <c r="C11" s="270" t="s">
        <v>88</v>
      </c>
      <c r="D11" s="271">
        <f t="shared" si="1"/>
        <v>0</v>
      </c>
      <c r="E11" s="280">
        <v>0</v>
      </c>
      <c r="F11" s="280">
        <v>0</v>
      </c>
      <c r="G11" s="280">
        <v>0</v>
      </c>
      <c r="H11" s="280">
        <v>0</v>
      </c>
      <c r="I11" s="280">
        <v>0</v>
      </c>
    </row>
    <row r="12" spans="3:9" ht="24" customHeight="1" x14ac:dyDescent="0.25">
      <c r="C12" s="272" t="s">
        <v>89</v>
      </c>
      <c r="D12" s="271">
        <f t="shared" si="1"/>
        <v>0</v>
      </c>
      <c r="E12" s="280">
        <v>0</v>
      </c>
      <c r="F12" s="280">
        <v>0</v>
      </c>
      <c r="G12" s="281">
        <v>0</v>
      </c>
      <c r="H12" s="280">
        <v>0</v>
      </c>
      <c r="I12" s="280">
        <v>0</v>
      </c>
    </row>
    <row r="13" spans="3:9" ht="33" customHeight="1" x14ac:dyDescent="0.25">
      <c r="C13" s="270" t="s">
        <v>90</v>
      </c>
      <c r="D13" s="271">
        <f t="shared" si="1"/>
        <v>0</v>
      </c>
      <c r="E13" s="280">
        <v>0</v>
      </c>
      <c r="F13" s="280">
        <v>0</v>
      </c>
      <c r="G13" s="280">
        <v>0</v>
      </c>
      <c r="H13" s="280">
        <v>0</v>
      </c>
      <c r="I13" s="280">
        <v>0</v>
      </c>
    </row>
    <row r="14" spans="3:9" ht="25.5" customHeight="1" x14ac:dyDescent="0.25">
      <c r="C14" s="272" t="s">
        <v>169</v>
      </c>
      <c r="D14" s="271">
        <f t="shared" si="1"/>
        <v>1</v>
      </c>
      <c r="E14" s="280">
        <v>0</v>
      </c>
      <c r="F14" s="280">
        <v>0</v>
      </c>
      <c r="G14" s="281">
        <v>1</v>
      </c>
      <c r="H14" s="280">
        <v>0</v>
      </c>
      <c r="I14" s="280">
        <v>0</v>
      </c>
    </row>
    <row r="15" spans="3:9" ht="36.75" customHeight="1" x14ac:dyDescent="0.25">
      <c r="C15" s="270" t="s">
        <v>92</v>
      </c>
      <c r="D15" s="271">
        <f t="shared" si="1"/>
        <v>0</v>
      </c>
      <c r="E15" s="280">
        <v>0</v>
      </c>
      <c r="F15" s="280">
        <v>0</v>
      </c>
      <c r="G15" s="280">
        <v>0</v>
      </c>
      <c r="H15" s="280">
        <v>0</v>
      </c>
      <c r="I15" s="280">
        <v>0</v>
      </c>
    </row>
    <row r="16" spans="3:9" ht="28.5" customHeight="1" x14ac:dyDescent="0.25">
      <c r="C16" s="272" t="s">
        <v>170</v>
      </c>
      <c r="D16" s="271">
        <f t="shared" si="1"/>
        <v>0</v>
      </c>
      <c r="E16" s="280">
        <v>0</v>
      </c>
      <c r="F16" s="280">
        <v>0</v>
      </c>
      <c r="G16" s="280">
        <v>0</v>
      </c>
      <c r="H16" s="280">
        <v>0</v>
      </c>
      <c r="I16" s="280">
        <v>0</v>
      </c>
    </row>
    <row r="17" spans="3:9" ht="30" x14ac:dyDescent="0.25">
      <c r="C17" s="270" t="s">
        <v>94</v>
      </c>
      <c r="D17" s="271">
        <f t="shared" si="1"/>
        <v>0</v>
      </c>
      <c r="E17" s="280">
        <v>0</v>
      </c>
      <c r="F17" s="280">
        <v>0</v>
      </c>
      <c r="G17" s="280">
        <v>0</v>
      </c>
      <c r="H17" s="280">
        <v>0</v>
      </c>
      <c r="I17" s="280">
        <v>0</v>
      </c>
    </row>
    <row r="18" spans="3:9" ht="22.5" customHeight="1" x14ac:dyDescent="0.25">
      <c r="C18" s="272" t="s">
        <v>95</v>
      </c>
      <c r="D18" s="271">
        <f t="shared" si="1"/>
        <v>0</v>
      </c>
      <c r="E18" s="280">
        <v>0</v>
      </c>
      <c r="F18" s="280">
        <v>0</v>
      </c>
      <c r="G18" s="280">
        <v>0</v>
      </c>
      <c r="H18" s="280">
        <v>0</v>
      </c>
      <c r="I18" s="280">
        <v>0</v>
      </c>
    </row>
    <row r="19" spans="3:9" ht="25.5" customHeight="1" x14ac:dyDescent="0.25">
      <c r="C19" s="272" t="s">
        <v>96</v>
      </c>
      <c r="D19" s="271">
        <f t="shared" si="1"/>
        <v>0</v>
      </c>
      <c r="E19" s="280">
        <v>0</v>
      </c>
      <c r="F19" s="280">
        <v>0</v>
      </c>
      <c r="G19" s="280">
        <v>0</v>
      </c>
      <c r="H19" s="280">
        <v>0</v>
      </c>
      <c r="I19" s="280">
        <v>0</v>
      </c>
    </row>
    <row r="20" spans="3:9" ht="26.25" customHeight="1" x14ac:dyDescent="0.25">
      <c r="C20" s="270" t="s">
        <v>97</v>
      </c>
      <c r="D20" s="271">
        <f t="shared" si="1"/>
        <v>0</v>
      </c>
      <c r="E20" s="280">
        <v>0</v>
      </c>
      <c r="F20" s="280">
        <v>0</v>
      </c>
      <c r="G20" s="280">
        <v>0</v>
      </c>
      <c r="H20" s="280">
        <v>0</v>
      </c>
      <c r="I20" s="280">
        <v>0</v>
      </c>
    </row>
    <row r="21" spans="3:9" ht="35.25" customHeight="1" x14ac:dyDescent="0.25">
      <c r="C21" s="270" t="s">
        <v>98</v>
      </c>
      <c r="D21" s="271">
        <f t="shared" si="1"/>
        <v>0</v>
      </c>
      <c r="E21" s="280">
        <v>0</v>
      </c>
      <c r="F21" s="280">
        <v>0</v>
      </c>
      <c r="G21" s="280">
        <v>0</v>
      </c>
      <c r="H21" s="280">
        <v>0</v>
      </c>
      <c r="I21" s="280">
        <v>0</v>
      </c>
    </row>
    <row r="22" spans="3:9" ht="27" customHeight="1" x14ac:dyDescent="0.25">
      <c r="C22" s="272" t="s">
        <v>99</v>
      </c>
      <c r="D22" s="271">
        <f t="shared" si="1"/>
        <v>0</v>
      </c>
      <c r="E22" s="280">
        <v>0</v>
      </c>
      <c r="F22" s="280">
        <v>0</v>
      </c>
      <c r="G22" s="280">
        <v>0</v>
      </c>
      <c r="H22" s="280">
        <v>0</v>
      </c>
      <c r="I22" s="280">
        <v>0</v>
      </c>
    </row>
    <row r="23" spans="3:9" ht="36" customHeight="1" x14ac:dyDescent="0.25">
      <c r="C23" s="270" t="s">
        <v>100</v>
      </c>
      <c r="D23" s="271">
        <f t="shared" si="1"/>
        <v>0</v>
      </c>
      <c r="E23" s="280">
        <v>0</v>
      </c>
      <c r="F23" s="280">
        <v>0</v>
      </c>
      <c r="G23" s="280">
        <v>0</v>
      </c>
      <c r="H23" s="280">
        <v>0</v>
      </c>
      <c r="I23" s="280">
        <v>0</v>
      </c>
    </row>
    <row r="24" spans="3:9" ht="34.5" customHeight="1" x14ac:dyDescent="0.25">
      <c r="C24" s="270" t="s">
        <v>101</v>
      </c>
      <c r="D24" s="271">
        <f t="shared" si="1"/>
        <v>0</v>
      </c>
      <c r="E24" s="280">
        <v>0</v>
      </c>
      <c r="F24" s="280">
        <v>0</v>
      </c>
      <c r="G24" s="280">
        <v>0</v>
      </c>
      <c r="H24" s="280">
        <v>0</v>
      </c>
      <c r="I24" s="280">
        <v>0</v>
      </c>
    </row>
    <row r="25" spans="3:9" ht="29.25" customHeight="1" x14ac:dyDescent="0.25">
      <c r="C25" s="270" t="s">
        <v>102</v>
      </c>
      <c r="D25" s="271">
        <f t="shared" si="1"/>
        <v>0</v>
      </c>
      <c r="E25" s="280">
        <v>0</v>
      </c>
      <c r="F25" s="280">
        <v>0</v>
      </c>
      <c r="G25" s="280">
        <v>0</v>
      </c>
      <c r="H25" s="280">
        <v>0</v>
      </c>
      <c r="I25" s="280">
        <v>0</v>
      </c>
    </row>
    <row r="26" spans="3:9" ht="36" customHeight="1" x14ac:dyDescent="0.25">
      <c r="C26" s="270" t="s">
        <v>103</v>
      </c>
      <c r="D26" s="271">
        <f t="shared" si="1"/>
        <v>0</v>
      </c>
      <c r="E26" s="280">
        <v>0</v>
      </c>
      <c r="F26" s="280">
        <v>0</v>
      </c>
      <c r="G26" s="280">
        <v>0</v>
      </c>
      <c r="H26" s="280">
        <v>0</v>
      </c>
      <c r="I26" s="280">
        <v>0</v>
      </c>
    </row>
    <row r="27" spans="3:9" ht="21" customHeight="1" x14ac:dyDescent="0.25">
      <c r="C27" s="272" t="s">
        <v>104</v>
      </c>
      <c r="D27" s="271">
        <f t="shared" si="1"/>
        <v>0</v>
      </c>
      <c r="E27" s="280">
        <v>0</v>
      </c>
      <c r="F27" s="280">
        <v>0</v>
      </c>
      <c r="G27" s="280">
        <v>0</v>
      </c>
      <c r="H27" s="280">
        <v>0</v>
      </c>
      <c r="I27" s="280">
        <v>0</v>
      </c>
    </row>
    <row r="28" spans="3:9" ht="20.25" customHeight="1" x14ac:dyDescent="0.25">
      <c r="C28" s="274" t="s">
        <v>171</v>
      </c>
      <c r="D28" s="282">
        <f t="shared" si="1"/>
        <v>0</v>
      </c>
      <c r="E28" s="283">
        <v>0</v>
      </c>
      <c r="F28" s="283">
        <v>0</v>
      </c>
      <c r="G28" s="283">
        <v>0</v>
      </c>
      <c r="H28" s="283">
        <v>0</v>
      </c>
      <c r="I28" s="283">
        <v>0</v>
      </c>
    </row>
    <row r="29" spans="3:9" x14ac:dyDescent="0.25">
      <c r="C29" s="407" t="s">
        <v>240</v>
      </c>
      <c r="D29" s="407"/>
      <c r="E29" s="407"/>
      <c r="F29" s="407"/>
      <c r="G29" s="407"/>
      <c r="H29" s="407"/>
      <c r="I29" s="407"/>
    </row>
  </sheetData>
  <mergeCells count="4">
    <mergeCell ref="C2:I2"/>
    <mergeCell ref="C3:C5"/>
    <mergeCell ref="E3:I3"/>
    <mergeCell ref="C29:I2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P48"/>
  <sheetViews>
    <sheetView topLeftCell="A7" workbookViewId="0">
      <selection activeCell="N16" sqref="N16"/>
    </sheetView>
  </sheetViews>
  <sheetFormatPr baseColWidth="10" defaultRowHeight="15" x14ac:dyDescent="0.25"/>
  <cols>
    <col min="4" max="4" width="19.7109375" customWidth="1"/>
    <col min="5" max="5" width="14.28515625" customWidth="1"/>
    <col min="6" max="6" width="12" customWidth="1"/>
    <col min="7" max="7" width="12.7109375" customWidth="1"/>
    <col min="8" max="8" width="12.5703125" customWidth="1"/>
    <col min="9" max="9" width="11.85546875" customWidth="1"/>
    <col min="10" max="10" width="13.28515625" customWidth="1"/>
    <col min="11" max="11" width="10.28515625" customWidth="1"/>
  </cols>
  <sheetData>
    <row r="2" spans="3:16" ht="24.75" customHeight="1" thickBot="1" x14ac:dyDescent="0.3">
      <c r="C2" s="305" t="s">
        <v>60</v>
      </c>
      <c r="D2" s="305"/>
      <c r="E2" s="305"/>
      <c r="F2" s="305"/>
      <c r="G2" s="305"/>
      <c r="H2" s="305"/>
      <c r="I2" s="305"/>
      <c r="J2" s="305"/>
      <c r="K2" s="305"/>
    </row>
    <row r="3" spans="3:16" x14ac:dyDescent="0.25">
      <c r="C3" s="306" t="s">
        <v>1</v>
      </c>
      <c r="D3" s="309" t="s">
        <v>61</v>
      </c>
      <c r="E3" s="309" t="s">
        <v>62</v>
      </c>
      <c r="F3" s="309"/>
      <c r="G3" s="309"/>
      <c r="H3" s="309"/>
      <c r="I3" s="309"/>
      <c r="J3" s="309" t="s">
        <v>63</v>
      </c>
      <c r="K3" s="309" t="s">
        <v>64</v>
      </c>
    </row>
    <row r="4" spans="3:16" x14ac:dyDescent="0.25">
      <c r="C4" s="307"/>
      <c r="D4" s="310"/>
      <c r="E4" s="310" t="s">
        <v>65</v>
      </c>
      <c r="F4" s="310" t="s">
        <v>66</v>
      </c>
      <c r="G4" s="310"/>
      <c r="H4" s="310" t="s">
        <v>67</v>
      </c>
      <c r="I4" s="310"/>
      <c r="J4" s="310"/>
      <c r="K4" s="310"/>
    </row>
    <row r="5" spans="3:16" ht="15.75" thickBot="1" x14ac:dyDescent="0.3">
      <c r="C5" s="308"/>
      <c r="D5" s="311"/>
      <c r="E5" s="311"/>
      <c r="F5" s="25" t="s">
        <v>6</v>
      </c>
      <c r="G5" s="25" t="s">
        <v>7</v>
      </c>
      <c r="H5" s="25" t="s">
        <v>6</v>
      </c>
      <c r="I5" s="25" t="s">
        <v>7</v>
      </c>
      <c r="J5" s="311"/>
      <c r="K5" s="311"/>
      <c r="L5" s="26"/>
    </row>
    <row r="6" spans="3:16" x14ac:dyDescent="0.25">
      <c r="C6" s="313" t="s">
        <v>68</v>
      </c>
      <c r="D6" s="313"/>
      <c r="E6" s="27">
        <f>SUM(E7:E46)</f>
        <v>14897</v>
      </c>
      <c r="F6" s="27">
        <f>SUM(F7:F46)</f>
        <v>13015</v>
      </c>
      <c r="G6" s="28">
        <v>71.400000000000006</v>
      </c>
      <c r="H6" s="27">
        <f>SUM(H7:H46)</f>
        <v>1882</v>
      </c>
      <c r="I6" s="28">
        <v>28.6</v>
      </c>
      <c r="J6" s="27">
        <f>SUM(J7:J46)</f>
        <v>11150</v>
      </c>
      <c r="K6" s="27">
        <f>SUM(K7:K46)</f>
        <v>508</v>
      </c>
      <c r="M6" s="29"/>
    </row>
    <row r="7" spans="3:16" x14ac:dyDescent="0.25">
      <c r="C7" s="314" t="s">
        <v>9</v>
      </c>
      <c r="D7" s="30" t="s">
        <v>10</v>
      </c>
      <c r="E7" s="31">
        <f>SUM(H7+F7)</f>
        <v>2379</v>
      </c>
      <c r="F7" s="32">
        <v>2046</v>
      </c>
      <c r="G7" s="33">
        <f>(F7/$E$6)*100</f>
        <v>13.734308921259315</v>
      </c>
      <c r="H7" s="32">
        <v>333</v>
      </c>
      <c r="I7" s="33">
        <f>(H7/$E$6)*100</f>
        <v>2.2353493992078941</v>
      </c>
      <c r="J7" s="32">
        <v>969</v>
      </c>
      <c r="K7" s="34">
        <v>13</v>
      </c>
      <c r="M7" s="35"/>
      <c r="P7" s="35"/>
    </row>
    <row r="8" spans="3:16" x14ac:dyDescent="0.25">
      <c r="C8" s="314"/>
      <c r="D8" s="30" t="s">
        <v>11</v>
      </c>
      <c r="E8" s="36">
        <f t="shared" ref="E8:E46" si="0">SUM(H8+F8)</f>
        <v>1347</v>
      </c>
      <c r="F8" s="32">
        <v>1085</v>
      </c>
      <c r="G8" s="33">
        <f t="shared" ref="G8:G46" si="1">(F8/$E$6)*100</f>
        <v>7.2833456400617571</v>
      </c>
      <c r="H8" s="32">
        <v>262</v>
      </c>
      <c r="I8" s="33">
        <f t="shared" ref="I8:I46" si="2">(H8/$E$6)*100</f>
        <v>1.7587433711485534</v>
      </c>
      <c r="J8" s="32">
        <v>555</v>
      </c>
      <c r="K8" s="34">
        <v>24</v>
      </c>
      <c r="M8" s="35"/>
      <c r="P8" s="35"/>
    </row>
    <row r="9" spans="3:16" ht="15.75" thickBot="1" x14ac:dyDescent="0.3">
      <c r="C9" s="315"/>
      <c r="D9" s="37" t="s">
        <v>12</v>
      </c>
      <c r="E9" s="38">
        <f t="shared" si="0"/>
        <v>1254</v>
      </c>
      <c r="F9" s="39">
        <v>1118</v>
      </c>
      <c r="G9" s="40">
        <f t="shared" si="1"/>
        <v>7.5048667516949719</v>
      </c>
      <c r="H9" s="39">
        <v>136</v>
      </c>
      <c r="I9" s="40">
        <f t="shared" si="2"/>
        <v>0.91293549036718802</v>
      </c>
      <c r="J9" s="39">
        <v>655</v>
      </c>
      <c r="K9" s="41">
        <v>29</v>
      </c>
      <c r="M9" s="35"/>
      <c r="P9" s="35"/>
    </row>
    <row r="10" spans="3:16" x14ac:dyDescent="0.25">
      <c r="C10" s="316" t="s">
        <v>13</v>
      </c>
      <c r="D10" s="30" t="s">
        <v>14</v>
      </c>
      <c r="E10" s="31">
        <f t="shared" si="0"/>
        <v>354</v>
      </c>
      <c r="F10" s="34">
        <v>342</v>
      </c>
      <c r="G10" s="33">
        <f t="shared" si="1"/>
        <v>2.2957642478351343</v>
      </c>
      <c r="H10" s="34">
        <v>12</v>
      </c>
      <c r="I10" s="33">
        <f t="shared" si="2"/>
        <v>8.055313150298718E-2</v>
      </c>
      <c r="J10" s="34">
        <v>197</v>
      </c>
      <c r="K10" s="34">
        <v>4</v>
      </c>
      <c r="L10" s="34"/>
      <c r="M10" s="35"/>
      <c r="P10" s="35"/>
    </row>
    <row r="11" spans="3:16" x14ac:dyDescent="0.25">
      <c r="C11" s="314"/>
      <c r="D11" s="30" t="s">
        <v>15</v>
      </c>
      <c r="E11" s="31">
        <f t="shared" si="0"/>
        <v>99</v>
      </c>
      <c r="F11" s="34">
        <v>77</v>
      </c>
      <c r="G11" s="33">
        <f t="shared" si="1"/>
        <v>0.51688259381083435</v>
      </c>
      <c r="H11" s="34">
        <v>22</v>
      </c>
      <c r="I11" s="33">
        <f t="shared" si="2"/>
        <v>0.14768074108880982</v>
      </c>
      <c r="J11" s="34">
        <v>123</v>
      </c>
      <c r="K11" s="34">
        <v>4</v>
      </c>
      <c r="L11" s="34"/>
      <c r="M11" s="35"/>
      <c r="P11" s="35"/>
    </row>
    <row r="12" spans="3:16" x14ac:dyDescent="0.25">
      <c r="C12" s="314"/>
      <c r="D12" s="30" t="s">
        <v>16</v>
      </c>
      <c r="E12" s="31">
        <f t="shared" si="0"/>
        <v>262</v>
      </c>
      <c r="F12" s="32">
        <v>236</v>
      </c>
      <c r="G12" s="33">
        <f t="shared" si="1"/>
        <v>1.5842115862254142</v>
      </c>
      <c r="H12" s="34">
        <v>26</v>
      </c>
      <c r="I12" s="33">
        <f t="shared" si="2"/>
        <v>0.17453178492313889</v>
      </c>
      <c r="J12" s="32">
        <v>366</v>
      </c>
      <c r="K12" s="34">
        <v>0</v>
      </c>
      <c r="L12" s="34"/>
      <c r="M12" s="35"/>
      <c r="P12" s="35"/>
    </row>
    <row r="13" spans="3:16" ht="14.25" customHeight="1" x14ac:dyDescent="0.25">
      <c r="C13" s="314"/>
      <c r="D13" s="30" t="s">
        <v>17</v>
      </c>
      <c r="E13" s="31">
        <f t="shared" si="0"/>
        <v>149</v>
      </c>
      <c r="F13" s="34">
        <v>139</v>
      </c>
      <c r="G13" s="33">
        <f t="shared" si="1"/>
        <v>0.93307377324293483</v>
      </c>
      <c r="H13" s="34">
        <v>10</v>
      </c>
      <c r="I13" s="33">
        <f t="shared" si="2"/>
        <v>6.7127609585822645E-2</v>
      </c>
      <c r="J13" s="34">
        <v>216</v>
      </c>
      <c r="K13" s="34">
        <v>0</v>
      </c>
      <c r="L13" s="34"/>
      <c r="M13" s="35"/>
      <c r="P13" s="35"/>
    </row>
    <row r="14" spans="3:16" ht="12" customHeight="1" x14ac:dyDescent="0.25">
      <c r="C14" s="314"/>
      <c r="D14" s="30" t="s">
        <v>18</v>
      </c>
      <c r="E14" s="31">
        <f t="shared" si="0"/>
        <v>344</v>
      </c>
      <c r="F14" s="42">
        <v>326</v>
      </c>
      <c r="G14" s="43">
        <f t="shared" si="1"/>
        <v>2.1883600724978183</v>
      </c>
      <c r="H14" s="44">
        <v>18</v>
      </c>
      <c r="I14" s="43">
        <f t="shared" si="2"/>
        <v>0.12082969725448077</v>
      </c>
      <c r="J14" s="44">
        <v>343</v>
      </c>
      <c r="K14" s="34">
        <v>0</v>
      </c>
      <c r="L14" s="34"/>
      <c r="M14" s="35"/>
      <c r="P14" s="35"/>
    </row>
    <row r="15" spans="3:16" ht="15.75" thickBot="1" x14ac:dyDescent="0.3">
      <c r="C15" s="315"/>
      <c r="D15" s="37" t="s">
        <v>19</v>
      </c>
      <c r="E15" s="38">
        <f t="shared" si="0"/>
        <v>145</v>
      </c>
      <c r="F15" s="41">
        <v>144</v>
      </c>
      <c r="G15" s="40">
        <f t="shared" si="1"/>
        <v>0.96663757803584616</v>
      </c>
      <c r="H15" s="41">
        <v>1</v>
      </c>
      <c r="I15" s="40">
        <f t="shared" si="2"/>
        <v>6.7127609585822656E-3</v>
      </c>
      <c r="J15" s="41">
        <v>117</v>
      </c>
      <c r="K15" s="41">
        <v>0</v>
      </c>
      <c r="L15" s="34"/>
      <c r="M15" s="35"/>
      <c r="P15" s="35"/>
    </row>
    <row r="16" spans="3:16" x14ac:dyDescent="0.25">
      <c r="C16" s="316" t="s">
        <v>20</v>
      </c>
      <c r="D16" s="30" t="s">
        <v>21</v>
      </c>
      <c r="E16" s="31">
        <f t="shared" si="0"/>
        <v>206</v>
      </c>
      <c r="F16" s="34">
        <v>201</v>
      </c>
      <c r="G16" s="33">
        <f t="shared" si="1"/>
        <v>1.3492649526750353</v>
      </c>
      <c r="H16" s="34">
        <v>5</v>
      </c>
      <c r="I16" s="33">
        <f t="shared" si="2"/>
        <v>3.3563804792911323E-2</v>
      </c>
      <c r="J16" s="34">
        <v>123</v>
      </c>
      <c r="K16" s="34">
        <v>0</v>
      </c>
      <c r="L16" s="34"/>
      <c r="M16" s="35"/>
      <c r="P16" s="35"/>
    </row>
    <row r="17" spans="3:16" x14ac:dyDescent="0.25">
      <c r="C17" s="314"/>
      <c r="D17" s="30" t="s">
        <v>22</v>
      </c>
      <c r="E17" s="31">
        <f t="shared" si="0"/>
        <v>158</v>
      </c>
      <c r="F17" s="34">
        <v>154</v>
      </c>
      <c r="G17" s="33">
        <f t="shared" si="1"/>
        <v>1.0337651876216687</v>
      </c>
      <c r="H17" s="34">
        <v>4</v>
      </c>
      <c r="I17" s="33">
        <f t="shared" si="2"/>
        <v>2.6851043834329062E-2</v>
      </c>
      <c r="J17" s="34">
        <v>129</v>
      </c>
      <c r="K17" s="34">
        <v>7</v>
      </c>
      <c r="L17" s="34"/>
      <c r="M17" s="35"/>
      <c r="P17" s="35"/>
    </row>
    <row r="18" spans="3:16" ht="15.75" thickBot="1" x14ac:dyDescent="0.3">
      <c r="C18" s="315"/>
      <c r="D18" s="37" t="s">
        <v>23</v>
      </c>
      <c r="E18" s="38">
        <f t="shared" si="0"/>
        <v>305</v>
      </c>
      <c r="F18" s="39">
        <v>220</v>
      </c>
      <c r="G18" s="40">
        <f t="shared" si="1"/>
        <v>1.4768074108880984</v>
      </c>
      <c r="H18" s="41">
        <v>85</v>
      </c>
      <c r="I18" s="40">
        <f t="shared" si="2"/>
        <v>0.57058468147949248</v>
      </c>
      <c r="J18" s="41">
        <v>58</v>
      </c>
      <c r="K18" s="41">
        <v>4</v>
      </c>
      <c r="L18" s="34"/>
      <c r="M18" s="35"/>
      <c r="P18" s="35"/>
    </row>
    <row r="19" spans="3:16" x14ac:dyDescent="0.25">
      <c r="C19" s="316" t="s">
        <v>24</v>
      </c>
      <c r="D19" s="30" t="s">
        <v>25</v>
      </c>
      <c r="E19" s="31">
        <f t="shared" si="0"/>
        <v>191</v>
      </c>
      <c r="F19" s="32">
        <v>141</v>
      </c>
      <c r="G19" s="33">
        <f t="shared" si="1"/>
        <v>0.94649929516009923</v>
      </c>
      <c r="H19" s="34">
        <v>50</v>
      </c>
      <c r="I19" s="33">
        <f t="shared" si="2"/>
        <v>0.33563804792911323</v>
      </c>
      <c r="J19" s="34">
        <v>75</v>
      </c>
      <c r="K19" s="34">
        <v>8</v>
      </c>
      <c r="L19" s="34"/>
      <c r="M19" s="35"/>
      <c r="P19" s="35"/>
    </row>
    <row r="20" spans="3:16" x14ac:dyDescent="0.25">
      <c r="C20" s="314"/>
      <c r="D20" s="30" t="s">
        <v>69</v>
      </c>
      <c r="E20" s="31">
        <f t="shared" si="0"/>
        <v>328</v>
      </c>
      <c r="F20" s="32">
        <v>305</v>
      </c>
      <c r="G20" s="33">
        <f t="shared" si="1"/>
        <v>2.0473920923675908</v>
      </c>
      <c r="H20" s="34">
        <v>23</v>
      </c>
      <c r="I20" s="33">
        <f t="shared" si="2"/>
        <v>0.15439350204739211</v>
      </c>
      <c r="J20" s="34">
        <v>180</v>
      </c>
      <c r="K20" s="34">
        <v>30</v>
      </c>
      <c r="L20" s="34"/>
      <c r="M20" s="35"/>
      <c r="P20" s="35"/>
    </row>
    <row r="21" spans="3:16" x14ac:dyDescent="0.25">
      <c r="C21" s="314"/>
      <c r="D21" s="30" t="s">
        <v>70</v>
      </c>
      <c r="E21" s="31">
        <f t="shared" si="0"/>
        <v>447</v>
      </c>
      <c r="F21" s="31">
        <v>272</v>
      </c>
      <c r="G21" s="33">
        <f t="shared" si="1"/>
        <v>1.825870980734376</v>
      </c>
      <c r="H21" s="32">
        <v>175</v>
      </c>
      <c r="I21" s="33">
        <f t="shared" si="2"/>
        <v>1.1747331677518964</v>
      </c>
      <c r="J21" s="34">
        <v>159</v>
      </c>
      <c r="K21" s="34">
        <v>6</v>
      </c>
      <c r="L21" s="34"/>
      <c r="M21" s="35"/>
      <c r="P21" s="35"/>
    </row>
    <row r="22" spans="3:16" ht="15.75" thickBot="1" x14ac:dyDescent="0.3">
      <c r="C22" s="315"/>
      <c r="D22" s="37" t="s">
        <v>27</v>
      </c>
      <c r="E22" s="38">
        <f t="shared" si="0"/>
        <v>56</v>
      </c>
      <c r="F22" s="39">
        <v>56</v>
      </c>
      <c r="G22" s="40">
        <f t="shared" si="1"/>
        <v>0.37591461368060686</v>
      </c>
      <c r="H22" s="41">
        <v>0</v>
      </c>
      <c r="I22" s="40">
        <f t="shared" si="2"/>
        <v>0</v>
      </c>
      <c r="J22" s="41">
        <v>57</v>
      </c>
      <c r="K22" s="41">
        <v>0</v>
      </c>
      <c r="L22" s="45"/>
      <c r="M22" s="35"/>
      <c r="P22" s="35"/>
    </row>
    <row r="23" spans="3:16" x14ac:dyDescent="0.25">
      <c r="C23" s="316" t="s">
        <v>28</v>
      </c>
      <c r="D23" s="30" t="s">
        <v>29</v>
      </c>
      <c r="E23" s="31">
        <f t="shared" si="0"/>
        <v>933</v>
      </c>
      <c r="F23" s="32">
        <v>885</v>
      </c>
      <c r="G23" s="33">
        <f t="shared" si="1"/>
        <v>5.9407934483453042</v>
      </c>
      <c r="H23" s="34">
        <v>48</v>
      </c>
      <c r="I23" s="33">
        <f t="shared" si="2"/>
        <v>0.32221252601194872</v>
      </c>
      <c r="J23" s="32">
        <v>372</v>
      </c>
      <c r="K23" s="34">
        <v>5</v>
      </c>
      <c r="L23" s="45"/>
      <c r="M23" s="35"/>
      <c r="P23" s="35"/>
    </row>
    <row r="24" spans="3:16" x14ac:dyDescent="0.25">
      <c r="C24" s="314"/>
      <c r="D24" s="30" t="s">
        <v>30</v>
      </c>
      <c r="E24" s="31">
        <f t="shared" si="0"/>
        <v>114</v>
      </c>
      <c r="F24" s="32">
        <v>113</v>
      </c>
      <c r="G24" s="33">
        <f t="shared" si="1"/>
        <v>0.75854198831979591</v>
      </c>
      <c r="H24" s="34">
        <v>1</v>
      </c>
      <c r="I24" s="33">
        <f t="shared" si="2"/>
        <v>6.7127609585822656E-3</v>
      </c>
      <c r="J24" s="34">
        <v>86</v>
      </c>
      <c r="K24" s="34">
        <v>33</v>
      </c>
      <c r="L24" s="45"/>
      <c r="M24" s="35"/>
      <c r="P24" s="35"/>
    </row>
    <row r="25" spans="3:16" x14ac:dyDescent="0.25">
      <c r="C25" s="314"/>
      <c r="D25" s="30" t="s">
        <v>31</v>
      </c>
      <c r="E25" s="31">
        <f t="shared" si="0"/>
        <v>260</v>
      </c>
      <c r="F25" s="32">
        <v>256</v>
      </c>
      <c r="G25" s="33">
        <f t="shared" si="1"/>
        <v>1.71846680539706</v>
      </c>
      <c r="H25" s="34">
        <v>4</v>
      </c>
      <c r="I25" s="33">
        <f t="shared" si="2"/>
        <v>2.6851043834329062E-2</v>
      </c>
      <c r="J25" s="34">
        <v>87</v>
      </c>
      <c r="K25" s="34">
        <v>13</v>
      </c>
      <c r="L25" s="34"/>
      <c r="M25" s="35"/>
      <c r="P25" s="35"/>
    </row>
    <row r="26" spans="3:16" x14ac:dyDescent="0.25">
      <c r="C26" s="314"/>
      <c r="D26" s="30" t="s">
        <v>32</v>
      </c>
      <c r="E26" s="31">
        <f t="shared" si="0"/>
        <v>101</v>
      </c>
      <c r="F26" s="44">
        <v>93</v>
      </c>
      <c r="G26" s="43">
        <f t="shared" si="1"/>
        <v>0.62428676914815062</v>
      </c>
      <c r="H26" s="44">
        <v>8</v>
      </c>
      <c r="I26" s="43">
        <f t="shared" si="2"/>
        <v>5.3702087668658124E-2</v>
      </c>
      <c r="J26" s="34">
        <v>191</v>
      </c>
      <c r="K26" s="34">
        <v>0</v>
      </c>
      <c r="L26" s="34"/>
      <c r="M26" s="35"/>
      <c r="P26" s="35"/>
    </row>
    <row r="27" spans="3:16" ht="15.75" thickBot="1" x14ac:dyDescent="0.3">
      <c r="C27" s="315"/>
      <c r="D27" s="37" t="s">
        <v>71</v>
      </c>
      <c r="E27" s="38">
        <f t="shared" si="0"/>
        <v>43</v>
      </c>
      <c r="F27" s="41">
        <v>35</v>
      </c>
      <c r="G27" s="40">
        <f t="shared" si="1"/>
        <v>0.23494663355037929</v>
      </c>
      <c r="H27" s="41">
        <v>8</v>
      </c>
      <c r="I27" s="40">
        <f t="shared" si="2"/>
        <v>5.3702087668658124E-2</v>
      </c>
      <c r="J27" s="41">
        <v>43</v>
      </c>
      <c r="K27" s="41">
        <v>1</v>
      </c>
      <c r="L27" s="34"/>
      <c r="M27" s="35"/>
      <c r="P27" s="35"/>
    </row>
    <row r="28" spans="3:16" x14ac:dyDescent="0.25">
      <c r="C28" s="316" t="s">
        <v>34</v>
      </c>
      <c r="D28" s="30" t="s">
        <v>35</v>
      </c>
      <c r="E28" s="31">
        <f t="shared" si="0"/>
        <v>239</v>
      </c>
      <c r="F28" s="32">
        <v>214</v>
      </c>
      <c r="G28" s="33">
        <f t="shared" si="1"/>
        <v>1.4365308451366048</v>
      </c>
      <c r="H28" s="34">
        <v>25</v>
      </c>
      <c r="I28" s="33">
        <f t="shared" si="2"/>
        <v>0.16781902396455661</v>
      </c>
      <c r="J28" s="32">
        <v>307</v>
      </c>
      <c r="K28" s="34">
        <v>8</v>
      </c>
      <c r="L28" s="34"/>
      <c r="M28" s="35"/>
      <c r="P28" s="35"/>
    </row>
    <row r="29" spans="3:16" ht="10.5" customHeight="1" x14ac:dyDescent="0.25">
      <c r="C29" s="314"/>
      <c r="D29" s="30" t="s">
        <v>36</v>
      </c>
      <c r="E29" s="31">
        <f t="shared" si="0"/>
        <v>603</v>
      </c>
      <c r="F29" s="32">
        <v>567</v>
      </c>
      <c r="G29" s="33">
        <f t="shared" si="1"/>
        <v>3.8061354635161444</v>
      </c>
      <c r="H29" s="34">
        <v>36</v>
      </c>
      <c r="I29" s="33">
        <f t="shared" si="2"/>
        <v>0.24165939450896154</v>
      </c>
      <c r="J29" s="32">
        <v>672</v>
      </c>
      <c r="K29" s="34">
        <v>15</v>
      </c>
      <c r="L29" s="34"/>
      <c r="M29" s="35"/>
      <c r="N29" t="s">
        <v>73</v>
      </c>
      <c r="P29" s="35"/>
    </row>
    <row r="30" spans="3:16" x14ac:dyDescent="0.25">
      <c r="C30" s="314"/>
      <c r="D30" s="30" t="s">
        <v>37</v>
      </c>
      <c r="E30" s="31">
        <f t="shared" si="0"/>
        <v>129</v>
      </c>
      <c r="F30" s="32">
        <v>120</v>
      </c>
      <c r="G30" s="33">
        <f t="shared" si="1"/>
        <v>0.80553131502987174</v>
      </c>
      <c r="H30" s="34">
        <v>9</v>
      </c>
      <c r="I30" s="33">
        <f t="shared" si="2"/>
        <v>6.0414848627240385E-2</v>
      </c>
      <c r="J30" s="32">
        <v>355</v>
      </c>
      <c r="K30" s="34">
        <v>27</v>
      </c>
      <c r="L30" s="34"/>
      <c r="M30" s="35"/>
      <c r="P30" s="35"/>
    </row>
    <row r="31" spans="3:16" x14ac:dyDescent="0.25">
      <c r="C31" s="314"/>
      <c r="D31" s="30" t="s">
        <v>38</v>
      </c>
      <c r="E31" s="31">
        <f t="shared" si="0"/>
        <v>268</v>
      </c>
      <c r="F31" s="34">
        <v>260</v>
      </c>
      <c r="G31" s="33">
        <f t="shared" si="1"/>
        <v>1.7453178492313888</v>
      </c>
      <c r="H31" s="34">
        <v>8</v>
      </c>
      <c r="I31" s="33">
        <f t="shared" si="2"/>
        <v>5.3702087668658124E-2</v>
      </c>
      <c r="J31" s="32">
        <v>229</v>
      </c>
      <c r="K31" s="34">
        <v>5</v>
      </c>
      <c r="L31" s="34"/>
      <c r="M31" s="35"/>
      <c r="P31" s="35"/>
    </row>
    <row r="32" spans="3:16" ht="15.75" thickBot="1" x14ac:dyDescent="0.3">
      <c r="C32" s="315"/>
      <c r="D32" s="37" t="s">
        <v>39</v>
      </c>
      <c r="E32" s="38">
        <f t="shared" si="0"/>
        <v>314</v>
      </c>
      <c r="F32" s="39">
        <v>303</v>
      </c>
      <c r="G32" s="40">
        <f t="shared" si="1"/>
        <v>2.0339665704504264</v>
      </c>
      <c r="H32" s="41">
        <v>11</v>
      </c>
      <c r="I32" s="40">
        <f t="shared" si="2"/>
        <v>7.3840370544404912E-2</v>
      </c>
      <c r="J32" s="39">
        <v>753</v>
      </c>
      <c r="K32" s="41">
        <v>123</v>
      </c>
      <c r="L32" s="34"/>
      <c r="M32" s="35"/>
      <c r="P32" s="35"/>
    </row>
    <row r="33" spans="3:16" x14ac:dyDescent="0.25">
      <c r="C33" s="316" t="s">
        <v>40</v>
      </c>
      <c r="D33" s="30" t="s">
        <v>41</v>
      </c>
      <c r="E33" s="31">
        <f t="shared" si="0"/>
        <v>529</v>
      </c>
      <c r="F33" s="32">
        <v>508</v>
      </c>
      <c r="G33" s="33">
        <f t="shared" si="1"/>
        <v>3.4100825669597907</v>
      </c>
      <c r="H33" s="34">
        <v>21</v>
      </c>
      <c r="I33" s="33">
        <f t="shared" si="2"/>
        <v>0.14096798013022757</v>
      </c>
      <c r="J33" s="34">
        <v>273</v>
      </c>
      <c r="K33" s="34">
        <v>23</v>
      </c>
      <c r="L33" s="34"/>
      <c r="M33" s="35"/>
      <c r="P33" s="35"/>
    </row>
    <row r="34" spans="3:16" x14ac:dyDescent="0.25">
      <c r="C34" s="314"/>
      <c r="D34" s="30" t="s">
        <v>42</v>
      </c>
      <c r="E34" s="31">
        <f t="shared" si="0"/>
        <v>452</v>
      </c>
      <c r="F34" s="42">
        <v>418</v>
      </c>
      <c r="G34" s="43">
        <f t="shared" si="1"/>
        <v>2.8059340806873867</v>
      </c>
      <c r="H34" s="42">
        <v>34</v>
      </c>
      <c r="I34" s="43">
        <f t="shared" si="2"/>
        <v>0.228233872591797</v>
      </c>
      <c r="J34" s="42">
        <v>997</v>
      </c>
      <c r="K34" s="34">
        <v>75</v>
      </c>
      <c r="L34" s="34"/>
      <c r="M34" s="35"/>
      <c r="P34" s="35"/>
    </row>
    <row r="35" spans="3:16" ht="15.75" thickBot="1" x14ac:dyDescent="0.3">
      <c r="C35" s="315"/>
      <c r="D35" s="37" t="s">
        <v>43</v>
      </c>
      <c r="E35" s="38">
        <f t="shared" si="0"/>
        <v>1115</v>
      </c>
      <c r="F35" s="39">
        <v>687</v>
      </c>
      <c r="G35" s="40">
        <f t="shared" si="1"/>
        <v>4.6116667785460166</v>
      </c>
      <c r="H35" s="39">
        <v>428</v>
      </c>
      <c r="I35" s="40">
        <f t="shared" si="2"/>
        <v>2.8730616902732096</v>
      </c>
      <c r="J35" s="39">
        <v>852</v>
      </c>
      <c r="K35" s="41">
        <v>8</v>
      </c>
      <c r="L35" s="34"/>
      <c r="M35" s="35"/>
      <c r="P35" s="35"/>
    </row>
    <row r="36" spans="3:16" x14ac:dyDescent="0.25">
      <c r="C36" s="316" t="s">
        <v>44</v>
      </c>
      <c r="D36" s="30" t="s">
        <v>45</v>
      </c>
      <c r="E36" s="31">
        <f t="shared" si="0"/>
        <v>169</v>
      </c>
      <c r="F36" s="34">
        <v>165</v>
      </c>
      <c r="G36" s="33">
        <f t="shared" si="1"/>
        <v>1.1076055581660738</v>
      </c>
      <c r="H36" s="34">
        <v>4</v>
      </c>
      <c r="I36" s="33">
        <f t="shared" si="2"/>
        <v>2.6851043834329062E-2</v>
      </c>
      <c r="J36" s="34">
        <v>150</v>
      </c>
      <c r="K36" s="34">
        <v>8</v>
      </c>
      <c r="L36" s="34"/>
      <c r="M36" s="35"/>
      <c r="P36" s="35"/>
    </row>
    <row r="37" spans="3:16" x14ac:dyDescent="0.25">
      <c r="C37" s="314"/>
      <c r="D37" s="30" t="s">
        <v>46</v>
      </c>
      <c r="E37" s="31">
        <f t="shared" si="0"/>
        <v>207</v>
      </c>
      <c r="F37" s="32">
        <v>196</v>
      </c>
      <c r="G37" s="33">
        <f t="shared" si="1"/>
        <v>1.3157011478821239</v>
      </c>
      <c r="H37" s="34">
        <v>11</v>
      </c>
      <c r="I37" s="33">
        <f t="shared" si="2"/>
        <v>7.3840370544404912E-2</v>
      </c>
      <c r="J37" s="34">
        <v>219</v>
      </c>
      <c r="K37" s="34">
        <v>10</v>
      </c>
      <c r="L37" s="34"/>
      <c r="M37" s="35"/>
      <c r="P37" s="35"/>
    </row>
    <row r="38" spans="3:16" x14ac:dyDescent="0.25">
      <c r="C38" s="314"/>
      <c r="D38" s="30" t="s">
        <v>47</v>
      </c>
      <c r="E38" s="31">
        <f t="shared" si="0"/>
        <v>78</v>
      </c>
      <c r="F38" s="44">
        <v>68</v>
      </c>
      <c r="G38" s="43">
        <f t="shared" si="1"/>
        <v>0.45646774518359401</v>
      </c>
      <c r="H38" s="44">
        <v>10</v>
      </c>
      <c r="I38" s="43">
        <f t="shared" si="2"/>
        <v>6.7127609585822645E-2</v>
      </c>
      <c r="J38" s="34">
        <v>93</v>
      </c>
      <c r="K38" s="34">
        <v>0</v>
      </c>
      <c r="L38" s="34"/>
      <c r="M38" s="35"/>
      <c r="P38" s="35"/>
    </row>
    <row r="39" spans="3:16" ht="15.75" thickBot="1" x14ac:dyDescent="0.3">
      <c r="C39" s="315"/>
      <c r="D39" s="37" t="s">
        <v>48</v>
      </c>
      <c r="E39" s="38">
        <f t="shared" si="0"/>
        <v>608</v>
      </c>
      <c r="F39" s="39">
        <v>585</v>
      </c>
      <c r="G39" s="40">
        <f t="shared" si="1"/>
        <v>3.9269651607706249</v>
      </c>
      <c r="H39" s="41">
        <v>23</v>
      </c>
      <c r="I39" s="40">
        <f t="shared" si="2"/>
        <v>0.15439350204739211</v>
      </c>
      <c r="J39" s="39">
        <v>702</v>
      </c>
      <c r="K39" s="41">
        <v>9</v>
      </c>
      <c r="L39" s="34"/>
      <c r="M39" s="35"/>
      <c r="P39" s="35"/>
    </row>
    <row r="40" spans="3:16" x14ac:dyDescent="0.25">
      <c r="C40" s="316" t="s">
        <v>49</v>
      </c>
      <c r="D40" s="30" t="s">
        <v>50</v>
      </c>
      <c r="E40" s="31">
        <f t="shared" si="0"/>
        <v>64</v>
      </c>
      <c r="F40" s="34">
        <v>61</v>
      </c>
      <c r="G40" s="33">
        <f t="shared" si="1"/>
        <v>0.40947841847351818</v>
      </c>
      <c r="H40" s="34">
        <v>3</v>
      </c>
      <c r="I40" s="33">
        <f t="shared" si="2"/>
        <v>2.0138282875746795E-2</v>
      </c>
      <c r="J40" s="34">
        <v>19</v>
      </c>
      <c r="K40" s="34">
        <v>0</v>
      </c>
      <c r="L40" s="34"/>
      <c r="M40" s="35"/>
      <c r="P40" s="35"/>
    </row>
    <row r="41" spans="3:16" x14ac:dyDescent="0.25">
      <c r="C41" s="314"/>
      <c r="D41" s="30" t="s">
        <v>51</v>
      </c>
      <c r="E41" s="31">
        <f t="shared" si="0"/>
        <v>185</v>
      </c>
      <c r="F41" s="32">
        <v>178</v>
      </c>
      <c r="G41" s="33">
        <f t="shared" si="1"/>
        <v>1.1948714506276432</v>
      </c>
      <c r="H41" s="34">
        <v>7</v>
      </c>
      <c r="I41" s="33">
        <f t="shared" si="2"/>
        <v>4.6989326710075857E-2</v>
      </c>
      <c r="J41" s="34">
        <v>47</v>
      </c>
      <c r="K41" s="34">
        <v>1</v>
      </c>
      <c r="L41" s="34"/>
      <c r="M41" s="35"/>
      <c r="P41" s="35"/>
    </row>
    <row r="42" spans="3:16" ht="15.75" thickBot="1" x14ac:dyDescent="0.3">
      <c r="C42" s="315"/>
      <c r="D42" s="46" t="s">
        <v>52</v>
      </c>
      <c r="E42" s="38">
        <f t="shared" si="0"/>
        <v>159</v>
      </c>
      <c r="F42" s="41">
        <v>157</v>
      </c>
      <c r="G42" s="40">
        <f t="shared" si="1"/>
        <v>1.0539034704974157</v>
      </c>
      <c r="H42" s="41">
        <v>2</v>
      </c>
      <c r="I42" s="40">
        <f t="shared" si="2"/>
        <v>1.3425521917164531E-2</v>
      </c>
      <c r="J42" s="41">
        <v>133</v>
      </c>
      <c r="K42" s="41">
        <v>6</v>
      </c>
      <c r="L42" s="45"/>
      <c r="M42" s="35"/>
      <c r="P42" s="35"/>
    </row>
    <row r="43" spans="3:16" x14ac:dyDescent="0.25">
      <c r="C43" s="316" t="s">
        <v>53</v>
      </c>
      <c r="D43" s="30" t="s">
        <v>54</v>
      </c>
      <c r="E43" s="31">
        <f t="shared" si="0"/>
        <v>116</v>
      </c>
      <c r="F43" s="34">
        <v>114</v>
      </c>
      <c r="G43" s="33">
        <f t="shared" si="1"/>
        <v>0.76525474927837811</v>
      </c>
      <c r="H43" s="34">
        <v>2</v>
      </c>
      <c r="I43" s="33">
        <f t="shared" si="2"/>
        <v>1.3425521917164531E-2</v>
      </c>
      <c r="J43" s="34">
        <v>95</v>
      </c>
      <c r="K43" s="34">
        <v>8</v>
      </c>
      <c r="L43" s="34"/>
      <c r="M43" s="35"/>
      <c r="P43" s="35"/>
    </row>
    <row r="44" spans="3:16" x14ac:dyDescent="0.25">
      <c r="C44" s="314"/>
      <c r="D44" s="30" t="s">
        <v>55</v>
      </c>
      <c r="E44" s="31">
        <f t="shared" si="0"/>
        <v>105</v>
      </c>
      <c r="F44" s="31">
        <v>101</v>
      </c>
      <c r="G44" s="33">
        <f t="shared" si="1"/>
        <v>0.67798885681680876</v>
      </c>
      <c r="H44" s="34">
        <v>4</v>
      </c>
      <c r="I44" s="33">
        <f t="shared" si="2"/>
        <v>2.6851043834329062E-2</v>
      </c>
      <c r="J44" s="32">
        <v>97</v>
      </c>
      <c r="K44" s="34">
        <v>0</v>
      </c>
      <c r="L44" s="34"/>
      <c r="M44" s="35"/>
      <c r="P44" s="35"/>
    </row>
    <row r="45" spans="3:16" x14ac:dyDescent="0.25">
      <c r="C45" s="314"/>
      <c r="D45" s="30" t="s">
        <v>56</v>
      </c>
      <c r="E45" s="31">
        <v>32</v>
      </c>
      <c r="F45" s="44">
        <v>32</v>
      </c>
      <c r="G45" s="43">
        <f t="shared" si="1"/>
        <v>0.2148083506746325</v>
      </c>
      <c r="H45" s="44"/>
      <c r="I45" s="43">
        <f t="shared" si="2"/>
        <v>0</v>
      </c>
      <c r="J45" s="34">
        <v>30</v>
      </c>
      <c r="K45" s="34">
        <v>0</v>
      </c>
      <c r="L45" s="34"/>
      <c r="M45" s="35"/>
      <c r="P45" s="35"/>
    </row>
    <row r="46" spans="3:16" ht="15.75" thickBot="1" x14ac:dyDescent="0.3">
      <c r="C46" s="315"/>
      <c r="D46" s="37" t="s">
        <v>57</v>
      </c>
      <c r="E46" s="38">
        <f t="shared" si="0"/>
        <v>50</v>
      </c>
      <c r="F46" s="41">
        <v>37</v>
      </c>
      <c r="G46" s="40">
        <f t="shared" si="1"/>
        <v>0.24837215546754379</v>
      </c>
      <c r="H46" s="41">
        <v>13</v>
      </c>
      <c r="I46" s="40">
        <f t="shared" si="2"/>
        <v>8.7265892461569447E-2</v>
      </c>
      <c r="J46" s="41">
        <v>26</v>
      </c>
      <c r="K46" s="41">
        <v>1</v>
      </c>
      <c r="L46" s="34"/>
      <c r="M46" s="35"/>
      <c r="P46" s="35"/>
    </row>
    <row r="47" spans="3:16" x14ac:dyDescent="0.25">
      <c r="C47" s="312" t="s">
        <v>72</v>
      </c>
      <c r="D47" s="312"/>
      <c r="E47" s="312"/>
      <c r="F47" s="312"/>
      <c r="G47" s="312"/>
      <c r="H47" s="312"/>
      <c r="I47" s="312"/>
      <c r="J47" s="312"/>
      <c r="K47" s="312"/>
    </row>
    <row r="48" spans="3:16" ht="15.75" x14ac:dyDescent="0.25">
      <c r="C48" s="47"/>
    </row>
  </sheetData>
  <mergeCells count="21">
    <mergeCell ref="C47:K47"/>
    <mergeCell ref="C6:D6"/>
    <mergeCell ref="C7:C9"/>
    <mergeCell ref="C10:C15"/>
    <mergeCell ref="C16:C18"/>
    <mergeCell ref="C19:C22"/>
    <mergeCell ref="C23:C27"/>
    <mergeCell ref="C28:C32"/>
    <mergeCell ref="C33:C35"/>
    <mergeCell ref="C36:C39"/>
    <mergeCell ref="C40:C42"/>
    <mergeCell ref="C43:C46"/>
    <mergeCell ref="C2:K2"/>
    <mergeCell ref="C3:C5"/>
    <mergeCell ref="D3:D5"/>
    <mergeCell ref="E3:I3"/>
    <mergeCell ref="J3:J5"/>
    <mergeCell ref="K3:K5"/>
    <mergeCell ref="E4:E5"/>
    <mergeCell ref="F4:G4"/>
    <mergeCell ref="H4:I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K18"/>
  <sheetViews>
    <sheetView workbookViewId="0">
      <selection activeCell="N13" sqref="N13"/>
    </sheetView>
  </sheetViews>
  <sheetFormatPr baseColWidth="10" defaultRowHeight="35.25" customHeight="1" x14ac:dyDescent="0.25"/>
  <cols>
    <col min="4" max="4" width="21.7109375" customWidth="1"/>
    <col min="5" max="5" width="12.85546875" customWidth="1"/>
    <col min="6" max="6" width="13.42578125" customWidth="1"/>
    <col min="7" max="7" width="13" customWidth="1"/>
    <col min="8" max="8" width="13.28515625" customWidth="1"/>
    <col min="9" max="9" width="13.42578125" customWidth="1"/>
    <col min="10" max="10" width="13.5703125" customWidth="1"/>
  </cols>
  <sheetData>
    <row r="3" spans="4:11" ht="27.75" customHeight="1" thickBot="1" x14ac:dyDescent="0.3">
      <c r="D3" s="318" t="s">
        <v>74</v>
      </c>
      <c r="E3" s="318"/>
      <c r="F3" s="318"/>
      <c r="G3" s="318"/>
      <c r="H3" s="318"/>
      <c r="I3" s="318"/>
      <c r="J3" s="318"/>
    </row>
    <row r="4" spans="4:11" ht="24.75" customHeight="1" x14ac:dyDescent="0.25">
      <c r="D4" s="319" t="s">
        <v>75</v>
      </c>
      <c r="E4" s="321" t="s">
        <v>76</v>
      </c>
      <c r="F4" s="321"/>
      <c r="G4" s="321"/>
      <c r="H4" s="321"/>
      <c r="I4" s="321"/>
      <c r="J4" s="321"/>
      <c r="K4" s="48"/>
    </row>
    <row r="5" spans="4:11" ht="17.25" customHeight="1" x14ac:dyDescent="0.25">
      <c r="D5" s="320"/>
      <c r="E5" s="320" t="s">
        <v>65</v>
      </c>
      <c r="F5" s="320"/>
      <c r="G5" s="322" t="s">
        <v>77</v>
      </c>
      <c r="H5" s="322"/>
      <c r="I5" s="322" t="s">
        <v>78</v>
      </c>
      <c r="J5" s="322"/>
      <c r="K5" s="48"/>
    </row>
    <row r="6" spans="4:11" ht="19.5" customHeight="1" x14ac:dyDescent="0.25">
      <c r="D6" s="320"/>
      <c r="E6" s="284" t="s">
        <v>6</v>
      </c>
      <c r="F6" s="284" t="s">
        <v>7</v>
      </c>
      <c r="G6" s="284" t="s">
        <v>6</v>
      </c>
      <c r="H6" s="284" t="s">
        <v>7</v>
      </c>
      <c r="I6" s="284" t="s">
        <v>6</v>
      </c>
      <c r="J6" s="284" t="s">
        <v>7</v>
      </c>
      <c r="K6" s="48"/>
    </row>
    <row r="7" spans="4:11" ht="18.75" customHeight="1" x14ac:dyDescent="0.25">
      <c r="D7" s="320"/>
      <c r="E7" s="285">
        <f>SUM(E8:E17)</f>
        <v>63085</v>
      </c>
      <c r="F7" s="285">
        <f t="shared" ref="F7:I7" si="0">SUM(F8:F17)</f>
        <v>100</v>
      </c>
      <c r="G7" s="285">
        <f t="shared" si="0"/>
        <v>35000</v>
      </c>
      <c r="H7" s="286">
        <f>SUM(H8:H17)</f>
        <v>55.480700641990964</v>
      </c>
      <c r="I7" s="285">
        <f t="shared" si="0"/>
        <v>28085</v>
      </c>
      <c r="J7" s="286">
        <f>SUM(J8:J17)</f>
        <v>44.519299358009036</v>
      </c>
      <c r="K7" s="48"/>
    </row>
    <row r="8" spans="4:11" ht="24.75" customHeight="1" x14ac:dyDescent="0.25">
      <c r="D8" s="287" t="s">
        <v>9</v>
      </c>
      <c r="E8" s="288">
        <f>SUM(I8+G8)</f>
        <v>21709</v>
      </c>
      <c r="F8" s="289">
        <f>(E8/$E$7)*100</f>
        <v>34.412300863913771</v>
      </c>
      <c r="G8" s="290">
        <v>11429</v>
      </c>
      <c r="H8" s="289">
        <f>(G8/$E$7)*100</f>
        <v>18.116826503923278</v>
      </c>
      <c r="I8" s="290">
        <v>10280</v>
      </c>
      <c r="J8" s="289">
        <f>(I8/$E$7)*100</f>
        <v>16.295474359990489</v>
      </c>
    </row>
    <row r="9" spans="4:11" ht="21.75" customHeight="1" x14ac:dyDescent="0.25">
      <c r="D9" s="291" t="s">
        <v>13</v>
      </c>
      <c r="E9" s="292">
        <f t="shared" ref="E9:E17" si="1">SUM(I9+G9)</f>
        <v>8046</v>
      </c>
      <c r="F9" s="293">
        <f t="shared" ref="F9:F17" si="2">(E9/$E$7)*100</f>
        <v>12.75422049615598</v>
      </c>
      <c r="G9" s="294">
        <v>4420</v>
      </c>
      <c r="H9" s="293">
        <f t="shared" ref="H9:H17" si="3">(G9/$E$7)*100</f>
        <v>7.0064199096457154</v>
      </c>
      <c r="I9" s="294">
        <v>3626</v>
      </c>
      <c r="J9" s="293">
        <f t="shared" ref="J9:J17" si="4">(I9/$E$7)*100</f>
        <v>5.7478005865102642</v>
      </c>
    </row>
    <row r="10" spans="4:11" ht="30" customHeight="1" x14ac:dyDescent="0.25">
      <c r="D10" s="291" t="s">
        <v>20</v>
      </c>
      <c r="E10" s="292">
        <f t="shared" si="1"/>
        <v>3403</v>
      </c>
      <c r="F10" s="293">
        <f t="shared" si="2"/>
        <v>5.3943092652770073</v>
      </c>
      <c r="G10" s="294">
        <v>2062</v>
      </c>
      <c r="H10" s="293">
        <f t="shared" si="3"/>
        <v>3.2686058492510108</v>
      </c>
      <c r="I10" s="294">
        <v>1341</v>
      </c>
      <c r="J10" s="293">
        <f t="shared" si="4"/>
        <v>2.1257034160259964</v>
      </c>
    </row>
    <row r="11" spans="4:11" ht="26.25" customHeight="1" x14ac:dyDescent="0.25">
      <c r="D11" s="291" t="s">
        <v>24</v>
      </c>
      <c r="E11" s="292">
        <f t="shared" si="1"/>
        <v>7695</v>
      </c>
      <c r="F11" s="293">
        <f t="shared" si="2"/>
        <v>12.197828326860586</v>
      </c>
      <c r="G11" s="294">
        <v>4526</v>
      </c>
      <c r="H11" s="293">
        <f t="shared" si="3"/>
        <v>7.1744471744471738</v>
      </c>
      <c r="I11" s="294">
        <v>3169</v>
      </c>
      <c r="J11" s="293">
        <f t="shared" si="4"/>
        <v>5.0233811524134104</v>
      </c>
    </row>
    <row r="12" spans="4:11" ht="28.5" customHeight="1" x14ac:dyDescent="0.25">
      <c r="D12" s="291" t="s">
        <v>79</v>
      </c>
      <c r="E12" s="292">
        <f t="shared" si="1"/>
        <v>4941</v>
      </c>
      <c r="F12" s="293">
        <f t="shared" si="2"/>
        <v>7.8322897677736387</v>
      </c>
      <c r="G12" s="294">
        <v>2710</v>
      </c>
      <c r="H12" s="293">
        <f t="shared" si="3"/>
        <v>4.2957913925655857</v>
      </c>
      <c r="I12" s="294">
        <v>2231</v>
      </c>
      <c r="J12" s="293">
        <f t="shared" si="4"/>
        <v>3.5364983752080525</v>
      </c>
    </row>
    <row r="13" spans="4:11" ht="23.25" customHeight="1" x14ac:dyDescent="0.25">
      <c r="D13" s="291" t="s">
        <v>34</v>
      </c>
      <c r="E13" s="292">
        <f t="shared" si="1"/>
        <v>4421</v>
      </c>
      <c r="F13" s="293">
        <f t="shared" si="2"/>
        <v>7.0080050725212022</v>
      </c>
      <c r="G13" s="294">
        <v>2617</v>
      </c>
      <c r="H13" s="293">
        <f t="shared" si="3"/>
        <v>4.1483712451454391</v>
      </c>
      <c r="I13" s="294">
        <v>1804</v>
      </c>
      <c r="J13" s="293">
        <f t="shared" si="4"/>
        <v>2.8596338273757631</v>
      </c>
    </row>
    <row r="14" spans="4:11" ht="29.25" customHeight="1" x14ac:dyDescent="0.25">
      <c r="D14" s="291" t="s">
        <v>40</v>
      </c>
      <c r="E14" s="292">
        <f t="shared" si="1"/>
        <v>7023</v>
      </c>
      <c r="F14" s="293">
        <f t="shared" si="2"/>
        <v>11.132598874534358</v>
      </c>
      <c r="G14" s="294">
        <v>3991</v>
      </c>
      <c r="H14" s="293">
        <f t="shared" si="3"/>
        <v>6.3263850360624554</v>
      </c>
      <c r="I14" s="294">
        <v>3032</v>
      </c>
      <c r="J14" s="293">
        <f t="shared" si="4"/>
        <v>4.8062138384719031</v>
      </c>
    </row>
    <row r="15" spans="4:11" ht="27.75" customHeight="1" x14ac:dyDescent="0.25">
      <c r="D15" s="291" t="s">
        <v>44</v>
      </c>
      <c r="E15" s="292">
        <f t="shared" si="1"/>
        <v>2076</v>
      </c>
      <c r="F15" s="293">
        <f t="shared" si="2"/>
        <v>3.2907981295078068</v>
      </c>
      <c r="G15" s="294">
        <v>1265</v>
      </c>
      <c r="H15" s="293">
        <f t="shared" si="3"/>
        <v>2.0052310374891023</v>
      </c>
      <c r="I15" s="294">
        <v>811</v>
      </c>
      <c r="J15" s="293">
        <f t="shared" si="4"/>
        <v>1.285567092018705</v>
      </c>
    </row>
    <row r="16" spans="4:11" ht="26.25" customHeight="1" x14ac:dyDescent="0.25">
      <c r="D16" s="291" t="s">
        <v>49</v>
      </c>
      <c r="E16" s="292">
        <f t="shared" si="1"/>
        <v>1674</v>
      </c>
      <c r="F16" s="293">
        <f t="shared" si="2"/>
        <v>2.6535626535626538</v>
      </c>
      <c r="G16" s="294">
        <v>894</v>
      </c>
      <c r="H16" s="293">
        <f t="shared" si="3"/>
        <v>1.4171356106839976</v>
      </c>
      <c r="I16" s="294">
        <v>780</v>
      </c>
      <c r="J16" s="293">
        <f t="shared" si="4"/>
        <v>1.2364270428786559</v>
      </c>
    </row>
    <row r="17" spans="4:10" ht="26.25" customHeight="1" x14ac:dyDescent="0.25">
      <c r="D17" s="291" t="s">
        <v>53</v>
      </c>
      <c r="E17" s="292">
        <f t="shared" si="1"/>
        <v>2097</v>
      </c>
      <c r="F17" s="293">
        <f t="shared" si="2"/>
        <v>3.3240865498930017</v>
      </c>
      <c r="G17" s="294">
        <v>1086</v>
      </c>
      <c r="H17" s="293">
        <f t="shared" si="3"/>
        <v>1.7214868827772054</v>
      </c>
      <c r="I17" s="294">
        <v>1011</v>
      </c>
      <c r="J17" s="293">
        <f t="shared" si="4"/>
        <v>1.602599667115796</v>
      </c>
    </row>
    <row r="18" spans="4:10" ht="26.25" customHeight="1" x14ac:dyDescent="0.25">
      <c r="D18" s="317" t="s">
        <v>80</v>
      </c>
      <c r="E18" s="317"/>
      <c r="F18" s="317"/>
      <c r="G18" s="317"/>
      <c r="H18" s="317"/>
      <c r="I18" s="317"/>
      <c r="J18" s="317"/>
    </row>
  </sheetData>
  <mergeCells count="7">
    <mergeCell ref="D18:J18"/>
    <mergeCell ref="D3:J3"/>
    <mergeCell ref="D4:D7"/>
    <mergeCell ref="E4:J4"/>
    <mergeCell ref="E5:F5"/>
    <mergeCell ref="G5:H5"/>
    <mergeCell ref="I5:J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K55"/>
  <sheetViews>
    <sheetView workbookViewId="0">
      <selection activeCell="D5" sqref="D5:F5"/>
    </sheetView>
  </sheetViews>
  <sheetFormatPr baseColWidth="10" defaultRowHeight="15" x14ac:dyDescent="0.25"/>
  <cols>
    <col min="4" max="4" width="61.28515625" customWidth="1"/>
    <col min="5" max="5" width="20.28515625" style="55" customWidth="1"/>
    <col min="6" max="6" width="14.85546875" style="55" customWidth="1"/>
    <col min="9" max="9" width="68.140625" customWidth="1"/>
    <col min="10" max="10" width="24.42578125" customWidth="1"/>
  </cols>
  <sheetData>
    <row r="2" spans="4:10" ht="18.75" x14ac:dyDescent="0.25">
      <c r="D2" s="324"/>
      <c r="E2" s="324"/>
      <c r="F2" s="324"/>
    </row>
    <row r="3" spans="4:10" ht="18.75" x14ac:dyDescent="0.25">
      <c r="D3" s="324"/>
      <c r="E3" s="324"/>
      <c r="F3" s="324"/>
    </row>
    <row r="4" spans="4:10" ht="18" customHeight="1" x14ac:dyDescent="0.25">
      <c r="D4" s="49"/>
      <c r="E4" s="49"/>
      <c r="F4" s="49"/>
    </row>
    <row r="5" spans="4:10" ht="21.75" customHeight="1" thickBot="1" x14ac:dyDescent="0.3">
      <c r="D5" s="325" t="s">
        <v>81</v>
      </c>
      <c r="E5" s="325"/>
      <c r="F5" s="325"/>
      <c r="H5" s="48"/>
    </row>
    <row r="6" spans="4:10" x14ac:dyDescent="0.25">
      <c r="D6" s="326" t="s">
        <v>82</v>
      </c>
      <c r="E6" s="329" t="s">
        <v>83</v>
      </c>
      <c r="F6" s="330"/>
      <c r="G6" s="48"/>
    </row>
    <row r="7" spans="4:10" x14ac:dyDescent="0.25">
      <c r="D7" s="327"/>
      <c r="E7" s="331"/>
      <c r="F7" s="332"/>
      <c r="G7" s="48"/>
    </row>
    <row r="8" spans="4:10" ht="15.75" thickBot="1" x14ac:dyDescent="0.3">
      <c r="D8" s="328"/>
      <c r="E8" s="50" t="s">
        <v>6</v>
      </c>
      <c r="F8" s="51" t="s">
        <v>7</v>
      </c>
      <c r="G8" s="48"/>
    </row>
    <row r="9" spans="4:10" x14ac:dyDescent="0.25">
      <c r="D9" s="52" t="s">
        <v>65</v>
      </c>
      <c r="E9" s="53">
        <f>SUM(E10:E31)</f>
        <v>14897</v>
      </c>
      <c r="F9" s="54">
        <f>SUM(F10:F31)</f>
        <v>99.999999999999986</v>
      </c>
      <c r="G9" s="48"/>
      <c r="J9" s="55"/>
    </row>
    <row r="10" spans="4:10" ht="22.5" customHeight="1" x14ac:dyDescent="0.25">
      <c r="D10" s="56" t="s">
        <v>84</v>
      </c>
      <c r="E10" s="57">
        <v>866</v>
      </c>
      <c r="F10" s="58">
        <v>5.4</v>
      </c>
      <c r="G10" s="48"/>
    </row>
    <row r="11" spans="4:10" ht="24" customHeight="1" x14ac:dyDescent="0.25">
      <c r="D11" s="56" t="s">
        <v>85</v>
      </c>
      <c r="E11" s="59">
        <v>8</v>
      </c>
      <c r="F11" s="58">
        <v>0.2</v>
      </c>
      <c r="G11" s="60"/>
      <c r="H11" s="60"/>
      <c r="I11" s="60"/>
      <c r="J11" s="60"/>
    </row>
    <row r="12" spans="4:10" ht="21" customHeight="1" x14ac:dyDescent="0.25">
      <c r="D12" s="56" t="s">
        <v>86</v>
      </c>
      <c r="E12" s="57">
        <v>392</v>
      </c>
      <c r="F12" s="58">
        <v>4.5</v>
      </c>
      <c r="G12" s="60"/>
      <c r="H12" s="60"/>
      <c r="I12" s="60"/>
      <c r="J12" s="60"/>
    </row>
    <row r="13" spans="4:10" ht="24" customHeight="1" x14ac:dyDescent="0.25">
      <c r="D13" s="56" t="s">
        <v>87</v>
      </c>
      <c r="E13" s="59">
        <v>55</v>
      </c>
      <c r="F13" s="58">
        <v>0.6</v>
      </c>
      <c r="G13" s="48"/>
    </row>
    <row r="14" spans="4:10" ht="27.75" customHeight="1" x14ac:dyDescent="0.25">
      <c r="D14" s="61" t="s">
        <v>88</v>
      </c>
      <c r="E14" s="59">
        <v>7</v>
      </c>
      <c r="F14" s="58">
        <v>0.2</v>
      </c>
      <c r="G14" s="48"/>
    </row>
    <row r="15" spans="4:10" ht="25.5" customHeight="1" x14ac:dyDescent="0.25">
      <c r="D15" s="56" t="s">
        <v>89</v>
      </c>
      <c r="E15" s="59">
        <v>71</v>
      </c>
      <c r="F15" s="58">
        <v>1.6</v>
      </c>
      <c r="G15" s="62"/>
      <c r="H15" s="62"/>
    </row>
    <row r="16" spans="4:10" ht="28.5" customHeight="1" x14ac:dyDescent="0.25">
      <c r="D16" s="61" t="s">
        <v>90</v>
      </c>
      <c r="E16" s="57">
        <v>10603</v>
      </c>
      <c r="F16" s="58">
        <v>66.8</v>
      </c>
      <c r="G16" s="60"/>
      <c r="H16" s="60"/>
    </row>
    <row r="17" spans="4:8" ht="25.5" customHeight="1" x14ac:dyDescent="0.25">
      <c r="D17" s="56" t="s">
        <v>91</v>
      </c>
      <c r="E17" s="59">
        <v>164</v>
      </c>
      <c r="F17" s="58">
        <v>0.8</v>
      </c>
      <c r="G17" s="60"/>
      <c r="H17" s="60"/>
    </row>
    <row r="18" spans="4:8" ht="22.5" customHeight="1" x14ac:dyDescent="0.25">
      <c r="D18" s="56" t="s">
        <v>92</v>
      </c>
      <c r="E18" s="57">
        <v>1067</v>
      </c>
      <c r="F18" s="58">
        <v>6.7</v>
      </c>
      <c r="G18" s="60"/>
      <c r="H18" s="60"/>
    </row>
    <row r="19" spans="4:8" ht="25.5" customHeight="1" x14ac:dyDescent="0.25">
      <c r="D19" s="56" t="s">
        <v>93</v>
      </c>
      <c r="E19" s="59">
        <v>138</v>
      </c>
      <c r="F19" s="58">
        <v>1.1000000000000001</v>
      </c>
      <c r="G19" s="48"/>
    </row>
    <row r="20" spans="4:8" ht="24" customHeight="1" x14ac:dyDescent="0.25">
      <c r="D20" s="56" t="s">
        <v>94</v>
      </c>
      <c r="E20" s="57">
        <v>232</v>
      </c>
      <c r="F20" s="58">
        <v>1.3</v>
      </c>
      <c r="G20" s="48"/>
    </row>
    <row r="21" spans="4:8" ht="22.5" customHeight="1" x14ac:dyDescent="0.25">
      <c r="D21" s="56" t="s">
        <v>95</v>
      </c>
      <c r="E21" s="59">
        <v>28</v>
      </c>
      <c r="F21" s="58">
        <v>0.2</v>
      </c>
      <c r="G21" s="48"/>
    </row>
    <row r="22" spans="4:8" ht="24" customHeight="1" x14ac:dyDescent="0.25">
      <c r="D22" s="56" t="s">
        <v>96</v>
      </c>
      <c r="E22" s="59">
        <v>112</v>
      </c>
      <c r="F22" s="58">
        <v>0.5</v>
      </c>
      <c r="G22" s="48"/>
    </row>
    <row r="23" spans="4:8" ht="23.25" customHeight="1" x14ac:dyDescent="0.25">
      <c r="D23" s="56" t="s">
        <v>97</v>
      </c>
      <c r="E23" s="59">
        <v>77</v>
      </c>
      <c r="F23" s="58">
        <v>0.1</v>
      </c>
      <c r="G23" s="48"/>
    </row>
    <row r="24" spans="4:8" ht="24.75" customHeight="1" x14ac:dyDescent="0.25">
      <c r="D24" s="56" t="s">
        <v>98</v>
      </c>
      <c r="E24" s="59">
        <v>8</v>
      </c>
      <c r="F24" s="58">
        <v>0</v>
      </c>
      <c r="G24" s="48"/>
    </row>
    <row r="25" spans="4:8" ht="23.25" customHeight="1" x14ac:dyDescent="0.25">
      <c r="D25" s="56" t="s">
        <v>99</v>
      </c>
      <c r="E25" s="57">
        <v>71</v>
      </c>
      <c r="F25" s="58">
        <v>0.9</v>
      </c>
      <c r="G25" s="48"/>
    </row>
    <row r="26" spans="4:8" ht="30" customHeight="1" x14ac:dyDescent="0.25">
      <c r="D26" s="61" t="s">
        <v>100</v>
      </c>
      <c r="E26" s="57">
        <v>355</v>
      </c>
      <c r="F26" s="58">
        <v>1.6</v>
      </c>
      <c r="G26" s="48"/>
    </row>
    <row r="27" spans="4:8" ht="24.75" customHeight="1" x14ac:dyDescent="0.25">
      <c r="D27" s="56" t="s">
        <v>101</v>
      </c>
      <c r="E27" s="57">
        <v>209</v>
      </c>
      <c r="F27" s="58">
        <v>0.4</v>
      </c>
      <c r="G27" s="48"/>
    </row>
    <row r="28" spans="4:8" ht="22.5" customHeight="1" x14ac:dyDescent="0.25">
      <c r="D28" s="56" t="s">
        <v>102</v>
      </c>
      <c r="E28" s="59">
        <v>6</v>
      </c>
      <c r="F28" s="58">
        <v>3.5</v>
      </c>
      <c r="G28" s="48"/>
    </row>
    <row r="29" spans="4:8" ht="32.25" customHeight="1" x14ac:dyDescent="0.25">
      <c r="D29" s="61" t="s">
        <v>103</v>
      </c>
      <c r="E29" s="59">
        <v>0</v>
      </c>
      <c r="F29" s="58">
        <v>0.1</v>
      </c>
      <c r="G29" s="48"/>
    </row>
    <row r="30" spans="4:8" ht="23.25" customHeight="1" x14ac:dyDescent="0.25">
      <c r="D30" s="56" t="s">
        <v>104</v>
      </c>
      <c r="E30" s="59">
        <v>2</v>
      </c>
      <c r="F30" s="58">
        <v>0</v>
      </c>
      <c r="G30" s="48"/>
    </row>
    <row r="31" spans="4:8" ht="24.75" customHeight="1" thickBot="1" x14ac:dyDescent="0.3">
      <c r="D31" s="63" t="s">
        <v>105</v>
      </c>
      <c r="E31" s="64">
        <v>426</v>
      </c>
      <c r="F31" s="65">
        <v>3.5</v>
      </c>
      <c r="G31" s="48"/>
    </row>
    <row r="32" spans="4:8" ht="15.75" customHeight="1" x14ac:dyDescent="0.25">
      <c r="D32" s="323" t="s">
        <v>106</v>
      </c>
      <c r="E32" s="323"/>
      <c r="F32" s="323"/>
    </row>
    <row r="33" spans="4:11" x14ac:dyDescent="0.25">
      <c r="E33" s="66"/>
      <c r="F33" s="66"/>
      <c r="I33" s="67"/>
      <c r="J33" s="68"/>
      <c r="K33" s="69"/>
    </row>
    <row r="34" spans="4:11" x14ac:dyDescent="0.25">
      <c r="D34" s="56"/>
      <c r="I34" s="67"/>
      <c r="J34" s="68"/>
      <c r="K34" s="69"/>
    </row>
    <row r="35" spans="4:11" x14ac:dyDescent="0.25">
      <c r="D35" s="56"/>
      <c r="I35" s="67"/>
      <c r="J35" s="68"/>
      <c r="K35" s="69"/>
    </row>
    <row r="36" spans="4:11" x14ac:dyDescent="0.25">
      <c r="D36" s="56"/>
      <c r="I36" s="67"/>
      <c r="J36" s="68"/>
      <c r="K36" s="69"/>
    </row>
    <row r="37" spans="4:11" x14ac:dyDescent="0.25">
      <c r="D37" s="56"/>
      <c r="I37" s="70"/>
      <c r="J37" s="68"/>
      <c r="K37" s="69"/>
    </row>
    <row r="38" spans="4:11" x14ac:dyDescent="0.25">
      <c r="D38" s="56"/>
      <c r="I38" s="67"/>
      <c r="J38" s="68"/>
      <c r="K38" s="69"/>
    </row>
    <row r="39" spans="4:11" x14ac:dyDescent="0.25">
      <c r="D39" s="56"/>
      <c r="I39" s="70"/>
      <c r="J39" s="68"/>
      <c r="K39" s="71"/>
    </row>
    <row r="40" spans="4:11" x14ac:dyDescent="0.25">
      <c r="D40" s="56"/>
      <c r="I40" s="70"/>
      <c r="J40" s="68"/>
      <c r="K40" s="69"/>
    </row>
    <row r="41" spans="4:11" x14ac:dyDescent="0.25">
      <c r="D41" s="56"/>
      <c r="I41" s="67"/>
      <c r="J41" s="68"/>
      <c r="K41" s="69"/>
    </row>
    <row r="42" spans="4:11" x14ac:dyDescent="0.25">
      <c r="D42" s="56"/>
      <c r="I42" s="67"/>
      <c r="J42" s="68"/>
      <c r="K42" s="69"/>
    </row>
    <row r="43" spans="4:11" x14ac:dyDescent="0.25">
      <c r="D43" s="56"/>
      <c r="I43" s="70"/>
      <c r="J43" s="68"/>
      <c r="K43" s="69"/>
    </row>
    <row r="44" spans="4:11" x14ac:dyDescent="0.25">
      <c r="D44" s="56"/>
      <c r="I44" s="67"/>
      <c r="J44" s="68"/>
      <c r="K44" s="69"/>
    </row>
    <row r="45" spans="4:11" x14ac:dyDescent="0.25">
      <c r="D45" s="56"/>
      <c r="I45" s="67"/>
      <c r="J45" s="68"/>
      <c r="K45" s="69"/>
    </row>
    <row r="46" spans="4:11" x14ac:dyDescent="0.25">
      <c r="D46" s="56"/>
      <c r="I46" s="67"/>
      <c r="J46" s="68"/>
      <c r="K46" s="69"/>
    </row>
    <row r="47" spans="4:11" x14ac:dyDescent="0.25">
      <c r="D47" s="56"/>
      <c r="I47" s="67"/>
      <c r="J47" s="68"/>
      <c r="K47" s="69"/>
    </row>
    <row r="48" spans="4:11" x14ac:dyDescent="0.25">
      <c r="D48" s="56"/>
      <c r="I48" s="67"/>
      <c r="J48" s="68"/>
      <c r="K48" s="69"/>
    </row>
    <row r="49" spans="4:11" x14ac:dyDescent="0.25">
      <c r="D49" s="56"/>
      <c r="I49" s="67"/>
      <c r="J49" s="68"/>
      <c r="K49" s="69"/>
    </row>
    <row r="50" spans="4:11" x14ac:dyDescent="0.25">
      <c r="D50" s="56"/>
      <c r="I50" s="67"/>
      <c r="J50" s="68"/>
      <c r="K50" s="69"/>
    </row>
    <row r="51" spans="4:11" x14ac:dyDescent="0.25">
      <c r="D51" s="56"/>
      <c r="I51" s="67"/>
      <c r="J51" s="68"/>
      <c r="K51" s="69"/>
    </row>
    <row r="52" spans="4:11" x14ac:dyDescent="0.25">
      <c r="D52" s="56"/>
      <c r="I52" s="67"/>
      <c r="J52" s="68"/>
      <c r="K52" s="69"/>
    </row>
    <row r="53" spans="4:11" x14ac:dyDescent="0.25">
      <c r="D53" s="56"/>
      <c r="I53" s="67"/>
      <c r="J53" s="68"/>
      <c r="K53" s="69"/>
    </row>
    <row r="54" spans="4:11" x14ac:dyDescent="0.25">
      <c r="D54" s="67"/>
      <c r="I54" s="67"/>
      <c r="J54" s="68"/>
      <c r="K54" s="69"/>
    </row>
    <row r="55" spans="4:11" x14ac:dyDescent="0.25">
      <c r="D55" s="67"/>
    </row>
  </sheetData>
  <mergeCells count="6">
    <mergeCell ref="D32:F32"/>
    <mergeCell ref="D2:F2"/>
    <mergeCell ref="D3:F3"/>
    <mergeCell ref="D5:F5"/>
    <mergeCell ref="D6:D8"/>
    <mergeCell ref="E6:F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K45"/>
  <sheetViews>
    <sheetView workbookViewId="0">
      <selection activeCell="G30" sqref="G30"/>
    </sheetView>
  </sheetViews>
  <sheetFormatPr baseColWidth="10" defaultRowHeight="15" x14ac:dyDescent="0.25"/>
  <cols>
    <col min="4" max="4" width="52.7109375" customWidth="1"/>
    <col min="5" max="5" width="19.28515625" customWidth="1"/>
    <col min="6" max="6" width="17.140625" customWidth="1"/>
    <col min="9" max="9" width="41.7109375" customWidth="1"/>
  </cols>
  <sheetData>
    <row r="2" spans="4:9" ht="36" customHeight="1" x14ac:dyDescent="0.25">
      <c r="D2" s="333" t="s">
        <v>107</v>
      </c>
      <c r="E2" s="333"/>
      <c r="F2" s="333"/>
    </row>
    <row r="3" spans="4:9" ht="20.25" customHeight="1" x14ac:dyDescent="0.25">
      <c r="D3" s="72" t="s">
        <v>108</v>
      </c>
      <c r="E3" s="82" t="s">
        <v>6</v>
      </c>
      <c r="F3" s="83" t="s">
        <v>7</v>
      </c>
    </row>
    <row r="4" spans="4:9" ht="20.25" customHeight="1" x14ac:dyDescent="0.25">
      <c r="D4" s="73" t="s">
        <v>65</v>
      </c>
      <c r="E4" s="84">
        <f>SUM(E5:E23)</f>
        <v>508</v>
      </c>
      <c r="F4" s="85">
        <f t="shared" ref="F4" si="0">SUM(F5:F23)</f>
        <v>100</v>
      </c>
    </row>
    <row r="5" spans="4:9" ht="22.5" customHeight="1" x14ac:dyDescent="0.25">
      <c r="D5" s="74" t="s">
        <v>109</v>
      </c>
      <c r="E5" s="75">
        <v>43</v>
      </c>
      <c r="F5" s="76">
        <f>(E5/$E$4)*100</f>
        <v>8.4645669291338592</v>
      </c>
    </row>
    <row r="6" spans="4:9" ht="24" customHeight="1" x14ac:dyDescent="0.25">
      <c r="D6" s="74" t="s">
        <v>110</v>
      </c>
      <c r="E6" s="75">
        <v>1</v>
      </c>
      <c r="F6" s="76">
        <f t="shared" ref="F6:F23" si="1">(E6/$E$4)*100</f>
        <v>0.19685039370078738</v>
      </c>
      <c r="G6" s="77"/>
      <c r="I6" s="48"/>
    </row>
    <row r="7" spans="4:9" ht="23.25" customHeight="1" x14ac:dyDescent="0.25">
      <c r="D7" s="74" t="s">
        <v>111</v>
      </c>
      <c r="E7" s="75">
        <v>43</v>
      </c>
      <c r="F7" s="76">
        <f t="shared" si="1"/>
        <v>8.4645669291338592</v>
      </c>
      <c r="I7" s="48"/>
    </row>
    <row r="8" spans="4:9" ht="25.5" customHeight="1" x14ac:dyDescent="0.25">
      <c r="D8" s="74" t="s">
        <v>112</v>
      </c>
      <c r="E8" s="75">
        <v>23</v>
      </c>
      <c r="F8" s="76">
        <f t="shared" si="1"/>
        <v>4.5275590551181102</v>
      </c>
      <c r="I8" s="48"/>
    </row>
    <row r="9" spans="4:9" ht="23.25" customHeight="1" x14ac:dyDescent="0.25">
      <c r="D9" s="74" t="s">
        <v>113</v>
      </c>
      <c r="E9" s="75">
        <v>18</v>
      </c>
      <c r="F9" s="76">
        <f t="shared" si="1"/>
        <v>3.5433070866141732</v>
      </c>
      <c r="I9" s="48"/>
    </row>
    <row r="10" spans="4:9" ht="27" customHeight="1" x14ac:dyDescent="0.25">
      <c r="D10" s="74" t="s">
        <v>114</v>
      </c>
      <c r="E10" s="75">
        <v>57</v>
      </c>
      <c r="F10" s="76">
        <f t="shared" si="1"/>
        <v>11.220472440944881</v>
      </c>
      <c r="I10" s="48"/>
    </row>
    <row r="11" spans="4:9" ht="27.75" customHeight="1" x14ac:dyDescent="0.25">
      <c r="D11" s="74" t="s">
        <v>115</v>
      </c>
      <c r="E11" s="75">
        <v>11</v>
      </c>
      <c r="F11" s="76">
        <f t="shared" si="1"/>
        <v>2.1653543307086616</v>
      </c>
      <c r="I11" s="48"/>
    </row>
    <row r="12" spans="4:9" ht="28.5" customHeight="1" x14ac:dyDescent="0.25">
      <c r="D12" s="74" t="s">
        <v>116</v>
      </c>
      <c r="E12" s="75">
        <v>10</v>
      </c>
      <c r="F12" s="76">
        <f t="shared" si="1"/>
        <v>1.9685039370078741</v>
      </c>
      <c r="I12" s="48"/>
    </row>
    <row r="13" spans="4:9" ht="24.75" customHeight="1" x14ac:dyDescent="0.25">
      <c r="D13" s="74" t="s">
        <v>117</v>
      </c>
      <c r="E13" s="75">
        <v>13</v>
      </c>
      <c r="F13" s="76">
        <f t="shared" si="1"/>
        <v>2.5590551181102361</v>
      </c>
      <c r="I13" s="48"/>
    </row>
    <row r="14" spans="4:9" ht="28.5" customHeight="1" x14ac:dyDescent="0.25">
      <c r="D14" s="74" t="s">
        <v>118</v>
      </c>
      <c r="E14" s="75">
        <v>7</v>
      </c>
      <c r="F14" s="76">
        <f t="shared" si="1"/>
        <v>1.3779527559055118</v>
      </c>
      <c r="I14" s="48"/>
    </row>
    <row r="15" spans="4:9" ht="30.75" customHeight="1" x14ac:dyDescent="0.25">
      <c r="D15" s="74" t="s">
        <v>119</v>
      </c>
      <c r="E15" s="75">
        <v>0</v>
      </c>
      <c r="F15" s="76">
        <f t="shared" si="1"/>
        <v>0</v>
      </c>
      <c r="I15" s="48"/>
    </row>
    <row r="16" spans="4:9" ht="24" customHeight="1" x14ac:dyDescent="0.25">
      <c r="D16" s="74" t="s">
        <v>120</v>
      </c>
      <c r="E16" s="75">
        <v>1</v>
      </c>
      <c r="F16" s="76">
        <f t="shared" si="1"/>
        <v>0.19685039370078738</v>
      </c>
      <c r="I16" s="48"/>
    </row>
    <row r="17" spans="4:10" ht="21.75" customHeight="1" x14ac:dyDescent="0.25">
      <c r="D17" s="74" t="s">
        <v>121</v>
      </c>
      <c r="E17" s="75">
        <v>0</v>
      </c>
      <c r="F17" s="76">
        <f t="shared" si="1"/>
        <v>0</v>
      </c>
      <c r="I17" s="48"/>
    </row>
    <row r="18" spans="4:10" ht="26.25" customHeight="1" x14ac:dyDescent="0.25">
      <c r="D18" s="74" t="s">
        <v>122</v>
      </c>
      <c r="E18" s="75">
        <v>16</v>
      </c>
      <c r="F18" s="76">
        <f t="shared" si="1"/>
        <v>3.1496062992125982</v>
      </c>
      <c r="I18" s="48"/>
    </row>
    <row r="19" spans="4:10" ht="25.5" customHeight="1" x14ac:dyDescent="0.25">
      <c r="D19" s="74" t="s">
        <v>123</v>
      </c>
      <c r="E19" s="78">
        <v>212</v>
      </c>
      <c r="F19" s="76">
        <f t="shared" si="1"/>
        <v>41.732283464566926</v>
      </c>
      <c r="I19" s="48"/>
    </row>
    <row r="20" spans="4:10" ht="27" customHeight="1" x14ac:dyDescent="0.25">
      <c r="D20" s="74" t="s">
        <v>124</v>
      </c>
      <c r="E20" s="78">
        <v>0</v>
      </c>
      <c r="F20" s="76">
        <f t="shared" si="1"/>
        <v>0</v>
      </c>
      <c r="I20" s="48"/>
    </row>
    <row r="21" spans="4:10" ht="25.5" customHeight="1" x14ac:dyDescent="0.25">
      <c r="D21" s="74" t="s">
        <v>125</v>
      </c>
      <c r="E21" s="75">
        <v>0</v>
      </c>
      <c r="F21" s="76">
        <f t="shared" si="1"/>
        <v>0</v>
      </c>
      <c r="I21" s="48"/>
    </row>
    <row r="22" spans="4:10" ht="27.75" customHeight="1" x14ac:dyDescent="0.25">
      <c r="D22" s="74" t="s">
        <v>126</v>
      </c>
      <c r="E22" s="75">
        <v>12</v>
      </c>
      <c r="F22" s="76">
        <f t="shared" si="1"/>
        <v>2.3622047244094486</v>
      </c>
      <c r="I22" s="48"/>
    </row>
    <row r="23" spans="4:10" ht="32.25" customHeight="1" x14ac:dyDescent="0.25">
      <c r="D23" s="86" t="s">
        <v>127</v>
      </c>
      <c r="E23" s="87">
        <v>41</v>
      </c>
      <c r="F23" s="88">
        <f t="shared" si="1"/>
        <v>8.0708661417322833</v>
      </c>
      <c r="I23" s="48"/>
    </row>
    <row r="24" spans="4:10" x14ac:dyDescent="0.25">
      <c r="D24" s="334" t="s">
        <v>128</v>
      </c>
      <c r="E24" s="334"/>
      <c r="F24" s="334"/>
      <c r="I24" s="48"/>
    </row>
    <row r="25" spans="4:10" x14ac:dyDescent="0.25">
      <c r="I25" s="48"/>
    </row>
    <row r="26" spans="4:10" x14ac:dyDescent="0.25">
      <c r="E26" s="79"/>
      <c r="J26" s="79"/>
    </row>
    <row r="27" spans="4:10" x14ac:dyDescent="0.25">
      <c r="D27" s="80"/>
      <c r="I27" s="80"/>
    </row>
    <row r="28" spans="4:10" x14ac:dyDescent="0.25">
      <c r="D28" s="80"/>
      <c r="I28" s="80"/>
    </row>
    <row r="29" spans="4:10" x14ac:dyDescent="0.25">
      <c r="D29" s="80"/>
      <c r="I29" s="80"/>
    </row>
    <row r="30" spans="4:10" x14ac:dyDescent="0.25">
      <c r="D30" s="80"/>
      <c r="I30" s="80"/>
    </row>
    <row r="31" spans="4:10" x14ac:dyDescent="0.25">
      <c r="D31" s="80"/>
      <c r="I31" s="80"/>
    </row>
    <row r="32" spans="4:10" x14ac:dyDescent="0.25">
      <c r="D32" s="80"/>
      <c r="I32" s="80"/>
    </row>
    <row r="33" spans="4:11" x14ac:dyDescent="0.25">
      <c r="D33" s="80"/>
      <c r="I33" s="80"/>
    </row>
    <row r="34" spans="4:11" x14ac:dyDescent="0.25">
      <c r="D34" s="80"/>
      <c r="I34" s="80"/>
    </row>
    <row r="35" spans="4:11" x14ac:dyDescent="0.25">
      <c r="D35" s="80"/>
      <c r="I35" s="80"/>
    </row>
    <row r="36" spans="4:11" x14ac:dyDescent="0.25">
      <c r="D36" s="80"/>
      <c r="I36" s="80"/>
    </row>
    <row r="37" spans="4:11" x14ac:dyDescent="0.25">
      <c r="D37" s="80"/>
      <c r="I37" s="80"/>
    </row>
    <row r="38" spans="4:11" x14ac:dyDescent="0.25">
      <c r="D38" s="80"/>
      <c r="I38" s="80"/>
    </row>
    <row r="39" spans="4:11" x14ac:dyDescent="0.25">
      <c r="D39" s="80"/>
      <c r="I39" s="80"/>
    </row>
    <row r="40" spans="4:11" x14ac:dyDescent="0.25">
      <c r="D40" s="80"/>
      <c r="I40" s="80"/>
    </row>
    <row r="41" spans="4:11" x14ac:dyDescent="0.25">
      <c r="D41" s="80"/>
      <c r="I41" s="80"/>
    </row>
    <row r="42" spans="4:11" x14ac:dyDescent="0.25">
      <c r="D42" s="80"/>
      <c r="I42" s="80"/>
    </row>
    <row r="43" spans="4:11" x14ac:dyDescent="0.25">
      <c r="D43" s="81"/>
      <c r="E43" s="48"/>
      <c r="F43" s="48"/>
      <c r="I43" s="81"/>
      <c r="J43" s="48"/>
      <c r="K43" s="48"/>
    </row>
    <row r="44" spans="4:11" x14ac:dyDescent="0.25">
      <c r="D44" s="81"/>
      <c r="E44" s="48"/>
      <c r="F44" s="48"/>
      <c r="I44" s="81"/>
      <c r="J44" s="48"/>
      <c r="K44" s="48"/>
    </row>
    <row r="45" spans="4:11" x14ac:dyDescent="0.25">
      <c r="D45" s="81"/>
      <c r="E45" s="48"/>
      <c r="F45" s="48"/>
      <c r="I45" s="81"/>
      <c r="J45" s="48"/>
      <c r="K45" s="48"/>
    </row>
  </sheetData>
  <mergeCells count="2">
    <mergeCell ref="D2:F2"/>
    <mergeCell ref="D24:F2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G25"/>
  <sheetViews>
    <sheetView workbookViewId="0">
      <selection activeCell="H14" sqref="H14"/>
    </sheetView>
  </sheetViews>
  <sheetFormatPr baseColWidth="10" defaultRowHeight="15" x14ac:dyDescent="0.25"/>
  <cols>
    <col min="3" max="3" width="57.7109375" customWidth="1"/>
    <col min="4" max="4" width="33.140625" style="55" customWidth="1"/>
    <col min="5" max="5" width="33.140625" customWidth="1"/>
  </cols>
  <sheetData>
    <row r="4" spans="3:4" ht="15.75" x14ac:dyDescent="0.25">
      <c r="C4" s="124"/>
    </row>
    <row r="6" spans="3:4" ht="15" customHeight="1" x14ac:dyDescent="0.25"/>
    <row r="7" spans="3:4" x14ac:dyDescent="0.25">
      <c r="C7" s="335"/>
      <c r="D7" s="335"/>
    </row>
    <row r="8" spans="3:4" s="125" customFormat="1" ht="37.5" customHeight="1" thickBot="1" x14ac:dyDescent="0.3">
      <c r="C8" s="336" t="s">
        <v>144</v>
      </c>
      <c r="D8" s="336"/>
    </row>
    <row r="9" spans="3:4" x14ac:dyDescent="0.25">
      <c r="C9" s="337" t="s">
        <v>145</v>
      </c>
      <c r="D9" s="339" t="s">
        <v>83</v>
      </c>
    </row>
    <row r="10" spans="3:4" ht="15.75" thickBot="1" x14ac:dyDescent="0.3">
      <c r="C10" s="338"/>
      <c r="D10" s="340"/>
    </row>
    <row r="11" spans="3:4" ht="27.75" customHeight="1" x14ac:dyDescent="0.25">
      <c r="C11" s="127" t="s">
        <v>146</v>
      </c>
      <c r="D11" s="128">
        <v>430</v>
      </c>
    </row>
    <row r="12" spans="3:4" ht="30" customHeight="1" x14ac:dyDescent="0.25">
      <c r="C12" s="127" t="s">
        <v>147</v>
      </c>
      <c r="D12" s="128">
        <v>211</v>
      </c>
    </row>
    <row r="13" spans="3:4" ht="26.25" customHeight="1" x14ac:dyDescent="0.25">
      <c r="C13" s="127" t="s">
        <v>148</v>
      </c>
      <c r="D13" s="129">
        <v>5466</v>
      </c>
    </row>
    <row r="14" spans="3:4" ht="29.25" customHeight="1" x14ac:dyDescent="0.25">
      <c r="C14" s="130" t="s">
        <v>149</v>
      </c>
      <c r="D14" s="131">
        <v>585</v>
      </c>
    </row>
    <row r="15" spans="3:4" ht="27.75" customHeight="1" x14ac:dyDescent="0.25">
      <c r="C15" s="130" t="s">
        <v>150</v>
      </c>
      <c r="D15" s="131">
        <v>149</v>
      </c>
    </row>
    <row r="16" spans="3:4" ht="28.5" customHeight="1" x14ac:dyDescent="0.25">
      <c r="C16" s="130" t="s">
        <v>151</v>
      </c>
      <c r="D16" s="131">
        <v>77</v>
      </c>
    </row>
    <row r="17" spans="3:7" ht="27" customHeight="1" x14ac:dyDescent="0.25">
      <c r="C17" s="130" t="s">
        <v>152</v>
      </c>
      <c r="D17" s="131">
        <v>3</v>
      </c>
    </row>
    <row r="18" spans="3:7" ht="26.25" customHeight="1" x14ac:dyDescent="0.25">
      <c r="C18" s="130" t="s">
        <v>153</v>
      </c>
      <c r="D18" s="131">
        <v>4</v>
      </c>
    </row>
    <row r="19" spans="3:7" ht="28.5" customHeight="1" x14ac:dyDescent="0.25">
      <c r="C19" s="130" t="s">
        <v>154</v>
      </c>
      <c r="D19" s="131">
        <v>5</v>
      </c>
    </row>
    <row r="20" spans="3:7" ht="33.75" customHeight="1" x14ac:dyDescent="0.25">
      <c r="C20" s="130" t="s">
        <v>155</v>
      </c>
      <c r="D20" s="129">
        <v>747</v>
      </c>
    </row>
    <row r="21" spans="3:7" ht="29.25" customHeight="1" x14ac:dyDescent="0.25">
      <c r="C21" s="127" t="s">
        <v>156</v>
      </c>
      <c r="D21" s="132">
        <v>104</v>
      </c>
      <c r="G21" s="127"/>
    </row>
    <row r="22" spans="3:7" ht="30.75" customHeight="1" x14ac:dyDescent="0.25">
      <c r="C22" s="127" t="s">
        <v>157</v>
      </c>
      <c r="D22" s="132">
        <v>0</v>
      </c>
    </row>
    <row r="23" spans="3:7" ht="29.25" customHeight="1" thickBot="1" x14ac:dyDescent="0.3">
      <c r="C23" s="133" t="s">
        <v>158</v>
      </c>
      <c r="D23" s="134">
        <v>1701</v>
      </c>
    </row>
    <row r="24" spans="3:7" ht="15.75" x14ac:dyDescent="0.25">
      <c r="C24" s="341" t="s">
        <v>159</v>
      </c>
      <c r="D24" s="341"/>
    </row>
    <row r="25" spans="3:7" ht="15.75" x14ac:dyDescent="0.25">
      <c r="C25" s="135"/>
      <c r="D25" s="136"/>
    </row>
  </sheetData>
  <mergeCells count="5">
    <mergeCell ref="C7:D7"/>
    <mergeCell ref="C8:D8"/>
    <mergeCell ref="C9:C10"/>
    <mergeCell ref="D9:D10"/>
    <mergeCell ref="C24:D2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F46"/>
  <sheetViews>
    <sheetView workbookViewId="0">
      <selection activeCell="J9" sqref="J9"/>
    </sheetView>
  </sheetViews>
  <sheetFormatPr baseColWidth="10" defaultRowHeight="15" x14ac:dyDescent="0.25"/>
  <cols>
    <col min="3" max="3" width="18.85546875" customWidth="1"/>
    <col min="4" max="4" width="28.140625" customWidth="1"/>
    <col min="5" max="5" width="25" customWidth="1"/>
    <col min="6" max="6" width="18.7109375" style="55" customWidth="1"/>
  </cols>
  <sheetData>
    <row r="2" spans="3:6" ht="34.5" customHeight="1" thickBot="1" x14ac:dyDescent="0.3">
      <c r="C2" s="344" t="s">
        <v>142</v>
      </c>
      <c r="D2" s="344"/>
      <c r="E2" s="344"/>
      <c r="F2" s="344"/>
    </row>
    <row r="3" spans="3:6" x14ac:dyDescent="0.25">
      <c r="C3" s="345" t="s">
        <v>75</v>
      </c>
      <c r="D3" s="345" t="s">
        <v>2</v>
      </c>
      <c r="E3" s="347" t="s">
        <v>143</v>
      </c>
      <c r="F3" s="347"/>
    </row>
    <row r="4" spans="3:6" ht="15.75" thickBot="1" x14ac:dyDescent="0.3">
      <c r="C4" s="346"/>
      <c r="D4" s="346"/>
      <c r="E4" s="89" t="s">
        <v>6</v>
      </c>
      <c r="F4" s="89" t="s">
        <v>7</v>
      </c>
    </row>
    <row r="5" spans="3:6" ht="15.75" thickBot="1" x14ac:dyDescent="0.3">
      <c r="C5" s="348" t="s">
        <v>65</v>
      </c>
      <c r="D5" s="348"/>
      <c r="E5" s="91">
        <f t="shared" ref="E5:F5" si="0">SUM(E6:E45)</f>
        <v>641</v>
      </c>
      <c r="F5" s="112">
        <f t="shared" si="0"/>
        <v>100.00000000000001</v>
      </c>
    </row>
    <row r="6" spans="3:6" x14ac:dyDescent="0.25">
      <c r="C6" s="342" t="s">
        <v>9</v>
      </c>
      <c r="D6" s="113" t="s">
        <v>134</v>
      </c>
      <c r="E6" s="114">
        <v>434</v>
      </c>
      <c r="F6" s="115">
        <f>(E6/$E$5)*100</f>
        <v>67.706708268330729</v>
      </c>
    </row>
    <row r="7" spans="3:6" x14ac:dyDescent="0.25">
      <c r="C7" s="342"/>
      <c r="D7" s="98" t="s">
        <v>135</v>
      </c>
      <c r="E7" s="116">
        <v>0</v>
      </c>
      <c r="F7" s="115">
        <f t="shared" ref="F7:F45" si="1">(E7/$E$5)*100</f>
        <v>0</v>
      </c>
    </row>
    <row r="8" spans="3:6" ht="15.75" thickBot="1" x14ac:dyDescent="0.3">
      <c r="C8" s="343"/>
      <c r="D8" s="101" t="s">
        <v>12</v>
      </c>
      <c r="E8" s="117">
        <v>66</v>
      </c>
      <c r="F8" s="118">
        <f t="shared" si="1"/>
        <v>10.296411856474259</v>
      </c>
    </row>
    <row r="9" spans="3:6" x14ac:dyDescent="0.25">
      <c r="C9" s="349" t="s">
        <v>13</v>
      </c>
      <c r="D9" s="107" t="s">
        <v>14</v>
      </c>
      <c r="E9" s="119">
        <v>0</v>
      </c>
      <c r="F9" s="115">
        <f t="shared" si="1"/>
        <v>0</v>
      </c>
    </row>
    <row r="10" spans="3:6" x14ac:dyDescent="0.25">
      <c r="C10" s="342"/>
      <c r="D10" s="106" t="s">
        <v>136</v>
      </c>
      <c r="E10" s="114">
        <v>0</v>
      </c>
      <c r="F10" s="115">
        <f t="shared" si="1"/>
        <v>0</v>
      </c>
    </row>
    <row r="11" spans="3:6" x14ac:dyDescent="0.25">
      <c r="C11" s="342"/>
      <c r="D11" s="106" t="s">
        <v>18</v>
      </c>
      <c r="E11" s="114">
        <v>0</v>
      </c>
      <c r="F11" s="115">
        <f t="shared" si="1"/>
        <v>0</v>
      </c>
    </row>
    <row r="12" spans="3:6" x14ac:dyDescent="0.25">
      <c r="C12" s="342"/>
      <c r="D12" s="106" t="s">
        <v>16</v>
      </c>
      <c r="E12" s="114">
        <v>0</v>
      </c>
      <c r="F12" s="115">
        <f t="shared" si="1"/>
        <v>0</v>
      </c>
    </row>
    <row r="13" spans="3:6" x14ac:dyDescent="0.25">
      <c r="C13" s="342"/>
      <c r="D13" s="106" t="s">
        <v>17</v>
      </c>
      <c r="E13" s="114">
        <v>0</v>
      </c>
      <c r="F13" s="115">
        <f t="shared" si="1"/>
        <v>0</v>
      </c>
    </row>
    <row r="14" spans="3:6" ht="15.75" thickBot="1" x14ac:dyDescent="0.3">
      <c r="C14" s="343"/>
      <c r="D14" s="108" t="s">
        <v>19</v>
      </c>
      <c r="E14" s="120">
        <v>0</v>
      </c>
      <c r="F14" s="118">
        <f t="shared" si="1"/>
        <v>0</v>
      </c>
    </row>
    <row r="15" spans="3:6" x14ac:dyDescent="0.25">
      <c r="C15" s="349" t="s">
        <v>20</v>
      </c>
      <c r="D15" s="107" t="s">
        <v>21</v>
      </c>
      <c r="E15" s="119">
        <v>0</v>
      </c>
      <c r="F15" s="115">
        <f t="shared" si="1"/>
        <v>0</v>
      </c>
    </row>
    <row r="16" spans="3:6" x14ac:dyDescent="0.25">
      <c r="C16" s="342"/>
      <c r="D16" s="106" t="s">
        <v>22</v>
      </c>
      <c r="E16" s="114">
        <v>23</v>
      </c>
      <c r="F16" s="115">
        <f t="shared" si="1"/>
        <v>3.5881435257410299</v>
      </c>
    </row>
    <row r="17" spans="3:6" ht="15.75" thickBot="1" x14ac:dyDescent="0.3">
      <c r="C17" s="343"/>
      <c r="D17" s="108" t="s">
        <v>23</v>
      </c>
      <c r="E17" s="120">
        <v>0</v>
      </c>
      <c r="F17" s="118">
        <f t="shared" si="1"/>
        <v>0</v>
      </c>
    </row>
    <row r="18" spans="3:6" x14ac:dyDescent="0.25">
      <c r="C18" s="349" t="s">
        <v>24</v>
      </c>
      <c r="D18" s="107" t="s">
        <v>25</v>
      </c>
      <c r="E18" s="119">
        <v>0</v>
      </c>
      <c r="F18" s="115">
        <f t="shared" si="1"/>
        <v>0</v>
      </c>
    </row>
    <row r="19" spans="3:6" x14ac:dyDescent="0.25">
      <c r="C19" s="342"/>
      <c r="D19" s="106" t="s">
        <v>69</v>
      </c>
      <c r="E19" s="114">
        <v>0</v>
      </c>
      <c r="F19" s="115">
        <f t="shared" si="1"/>
        <v>0</v>
      </c>
    </row>
    <row r="20" spans="3:6" x14ac:dyDescent="0.25">
      <c r="C20" s="342"/>
      <c r="D20" s="106" t="s">
        <v>70</v>
      </c>
      <c r="E20" s="114">
        <v>0</v>
      </c>
      <c r="F20" s="115">
        <f t="shared" si="1"/>
        <v>0</v>
      </c>
    </row>
    <row r="21" spans="3:6" ht="15.75" thickBot="1" x14ac:dyDescent="0.3">
      <c r="C21" s="343"/>
      <c r="D21" s="108" t="s">
        <v>27</v>
      </c>
      <c r="E21" s="120">
        <v>0</v>
      </c>
      <c r="F21" s="118">
        <f t="shared" si="1"/>
        <v>0</v>
      </c>
    </row>
    <row r="22" spans="3:6" x14ac:dyDescent="0.25">
      <c r="C22" s="349" t="s">
        <v>28</v>
      </c>
      <c r="D22" s="107" t="s">
        <v>29</v>
      </c>
      <c r="E22" s="119">
        <v>0</v>
      </c>
      <c r="F22" s="115">
        <f t="shared" si="1"/>
        <v>0</v>
      </c>
    </row>
    <row r="23" spans="3:6" x14ac:dyDescent="0.25">
      <c r="C23" s="342"/>
      <c r="D23" s="106" t="s">
        <v>30</v>
      </c>
      <c r="E23" s="114">
        <v>0</v>
      </c>
      <c r="F23" s="115">
        <f t="shared" si="1"/>
        <v>0</v>
      </c>
    </row>
    <row r="24" spans="3:6" x14ac:dyDescent="0.25">
      <c r="C24" s="342"/>
      <c r="D24" s="106" t="s">
        <v>31</v>
      </c>
      <c r="E24" s="114">
        <v>0</v>
      </c>
      <c r="F24" s="115">
        <f t="shared" si="1"/>
        <v>0</v>
      </c>
    </row>
    <row r="25" spans="3:6" x14ac:dyDescent="0.25">
      <c r="C25" s="342"/>
      <c r="D25" s="106" t="s">
        <v>32</v>
      </c>
      <c r="E25" s="114">
        <v>0</v>
      </c>
      <c r="F25" s="115">
        <f t="shared" si="1"/>
        <v>0</v>
      </c>
    </row>
    <row r="26" spans="3:6" ht="15.75" thickBot="1" x14ac:dyDescent="0.3">
      <c r="C26" s="343"/>
      <c r="D26" s="108" t="s">
        <v>33</v>
      </c>
      <c r="E26" s="120">
        <v>0</v>
      </c>
      <c r="F26" s="118">
        <f t="shared" si="1"/>
        <v>0</v>
      </c>
    </row>
    <row r="27" spans="3:6" x14ac:dyDescent="0.25">
      <c r="C27" s="349" t="s">
        <v>34</v>
      </c>
      <c r="D27" s="107" t="s">
        <v>35</v>
      </c>
      <c r="E27" s="119">
        <v>0</v>
      </c>
      <c r="F27" s="115">
        <f t="shared" si="1"/>
        <v>0</v>
      </c>
    </row>
    <row r="28" spans="3:6" ht="14.25" customHeight="1" x14ac:dyDescent="0.25">
      <c r="C28" s="342"/>
      <c r="D28" s="106" t="s">
        <v>36</v>
      </c>
      <c r="E28" s="114">
        <v>48</v>
      </c>
      <c r="F28" s="115">
        <f t="shared" si="1"/>
        <v>7.48829953198128</v>
      </c>
    </row>
    <row r="29" spans="3:6" ht="15" customHeight="1" x14ac:dyDescent="0.25">
      <c r="C29" s="342"/>
      <c r="D29" s="106" t="s">
        <v>137</v>
      </c>
      <c r="E29" s="114">
        <v>0</v>
      </c>
      <c r="F29" s="115">
        <f t="shared" si="1"/>
        <v>0</v>
      </c>
    </row>
    <row r="30" spans="3:6" x14ac:dyDescent="0.25">
      <c r="C30" s="342"/>
      <c r="D30" s="106" t="s">
        <v>38</v>
      </c>
      <c r="E30" s="114">
        <v>1</v>
      </c>
      <c r="F30" s="115">
        <f t="shared" si="1"/>
        <v>0.15600624024960999</v>
      </c>
    </row>
    <row r="31" spans="3:6" ht="15.75" thickBot="1" x14ac:dyDescent="0.3">
      <c r="C31" s="343"/>
      <c r="D31" s="108" t="s">
        <v>138</v>
      </c>
      <c r="E31" s="120">
        <v>0</v>
      </c>
      <c r="F31" s="118">
        <f t="shared" si="1"/>
        <v>0</v>
      </c>
    </row>
    <row r="32" spans="3:6" ht="16.5" customHeight="1" x14ac:dyDescent="0.25">
      <c r="C32" s="349" t="s">
        <v>40</v>
      </c>
      <c r="D32" s="107" t="s">
        <v>41</v>
      </c>
      <c r="E32" s="121">
        <v>20</v>
      </c>
      <c r="F32" s="122">
        <f t="shared" si="1"/>
        <v>3.1201248049921997</v>
      </c>
    </row>
    <row r="33" spans="3:6" ht="14.25" customHeight="1" x14ac:dyDescent="0.25">
      <c r="C33" s="342"/>
      <c r="D33" s="106" t="s">
        <v>42</v>
      </c>
      <c r="E33" s="116">
        <v>4</v>
      </c>
      <c r="F33" s="122">
        <f t="shared" si="1"/>
        <v>0.62402496099843996</v>
      </c>
    </row>
    <row r="34" spans="3:6" ht="15.75" thickBot="1" x14ac:dyDescent="0.3">
      <c r="C34" s="343"/>
      <c r="D34" s="108" t="s">
        <v>43</v>
      </c>
      <c r="E34" s="117">
        <v>40</v>
      </c>
      <c r="F34" s="123">
        <f t="shared" si="1"/>
        <v>6.2402496099843994</v>
      </c>
    </row>
    <row r="35" spans="3:6" ht="17.25" customHeight="1" x14ac:dyDescent="0.25">
      <c r="C35" s="349" t="s">
        <v>44</v>
      </c>
      <c r="D35" s="107" t="s">
        <v>45</v>
      </c>
      <c r="E35" s="121">
        <v>5</v>
      </c>
      <c r="F35" s="122">
        <f t="shared" si="1"/>
        <v>0.78003120124804992</v>
      </c>
    </row>
    <row r="36" spans="3:6" x14ac:dyDescent="0.25">
      <c r="C36" s="342"/>
      <c r="D36" s="106" t="s">
        <v>46</v>
      </c>
      <c r="E36" s="114">
        <v>0</v>
      </c>
      <c r="F36" s="115">
        <f t="shared" si="1"/>
        <v>0</v>
      </c>
    </row>
    <row r="37" spans="3:6" x14ac:dyDescent="0.25">
      <c r="C37" s="342"/>
      <c r="D37" s="106" t="s">
        <v>47</v>
      </c>
      <c r="E37" s="114">
        <v>0</v>
      </c>
      <c r="F37" s="115">
        <f t="shared" si="1"/>
        <v>0</v>
      </c>
    </row>
    <row r="38" spans="3:6" ht="15.75" thickBot="1" x14ac:dyDescent="0.3">
      <c r="C38" s="343"/>
      <c r="D38" s="108" t="s">
        <v>48</v>
      </c>
      <c r="E38" s="120">
        <v>0</v>
      </c>
      <c r="F38" s="118">
        <f t="shared" si="1"/>
        <v>0</v>
      </c>
    </row>
    <row r="39" spans="3:6" x14ac:dyDescent="0.25">
      <c r="C39" s="349" t="s">
        <v>49</v>
      </c>
      <c r="D39" s="107" t="s">
        <v>50</v>
      </c>
      <c r="E39" s="119">
        <v>0</v>
      </c>
      <c r="F39" s="115">
        <f t="shared" si="1"/>
        <v>0</v>
      </c>
    </row>
    <row r="40" spans="3:6" x14ac:dyDescent="0.25">
      <c r="C40" s="342"/>
      <c r="D40" s="106" t="s">
        <v>51</v>
      </c>
      <c r="E40" s="114">
        <v>0</v>
      </c>
      <c r="F40" s="115">
        <f t="shared" si="1"/>
        <v>0</v>
      </c>
    </row>
    <row r="41" spans="3:6" ht="15.75" thickBot="1" x14ac:dyDescent="0.3">
      <c r="C41" s="343"/>
      <c r="D41" s="108" t="s">
        <v>139</v>
      </c>
      <c r="E41" s="120">
        <v>0</v>
      </c>
      <c r="F41" s="118">
        <f t="shared" si="1"/>
        <v>0</v>
      </c>
    </row>
    <row r="42" spans="3:6" x14ac:dyDescent="0.25">
      <c r="C42" s="349" t="s">
        <v>53</v>
      </c>
      <c r="D42" s="107" t="s">
        <v>54</v>
      </c>
      <c r="E42" s="119">
        <v>0</v>
      </c>
      <c r="F42" s="115">
        <f t="shared" si="1"/>
        <v>0</v>
      </c>
    </row>
    <row r="43" spans="3:6" x14ac:dyDescent="0.25">
      <c r="C43" s="342"/>
      <c r="D43" s="106" t="s">
        <v>55</v>
      </c>
      <c r="E43" s="114">
        <v>0</v>
      </c>
      <c r="F43" s="115">
        <f t="shared" si="1"/>
        <v>0</v>
      </c>
    </row>
    <row r="44" spans="3:6" x14ac:dyDescent="0.25">
      <c r="C44" s="342"/>
      <c r="D44" s="106" t="s">
        <v>56</v>
      </c>
      <c r="E44" s="114">
        <v>0</v>
      </c>
      <c r="F44" s="115">
        <f t="shared" si="1"/>
        <v>0</v>
      </c>
    </row>
    <row r="45" spans="3:6" ht="15.75" thickBot="1" x14ac:dyDescent="0.3">
      <c r="C45" s="343"/>
      <c r="D45" s="108" t="s">
        <v>57</v>
      </c>
      <c r="E45" s="120">
        <v>0</v>
      </c>
      <c r="F45" s="118">
        <f t="shared" si="1"/>
        <v>0</v>
      </c>
    </row>
    <row r="46" spans="3:6" ht="15.75" x14ac:dyDescent="0.3">
      <c r="C46" s="350" t="s">
        <v>141</v>
      </c>
      <c r="D46" s="350"/>
      <c r="E46" s="350"/>
      <c r="F46" s="350"/>
    </row>
  </sheetData>
  <mergeCells count="16">
    <mergeCell ref="C35:C38"/>
    <mergeCell ref="C39:C41"/>
    <mergeCell ref="C42:C45"/>
    <mergeCell ref="C46:F46"/>
    <mergeCell ref="C9:C14"/>
    <mergeCell ref="C15:C17"/>
    <mergeCell ref="C18:C21"/>
    <mergeCell ref="C22:C26"/>
    <mergeCell ref="C27:C31"/>
    <mergeCell ref="C32:C34"/>
    <mergeCell ref="C6:C8"/>
    <mergeCell ref="C2:F2"/>
    <mergeCell ref="C3:C4"/>
    <mergeCell ref="D3:D4"/>
    <mergeCell ref="E3:F3"/>
    <mergeCell ref="C5:D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I47"/>
  <sheetViews>
    <sheetView topLeftCell="A5" workbookViewId="0">
      <selection activeCell="K25" sqref="K25"/>
    </sheetView>
  </sheetViews>
  <sheetFormatPr baseColWidth="10" defaultRowHeight="15" x14ac:dyDescent="0.25"/>
  <cols>
    <col min="3" max="3" width="19.140625" customWidth="1"/>
    <col min="4" max="4" width="23.85546875" customWidth="1"/>
    <col min="5" max="5" width="17.7109375" customWidth="1"/>
    <col min="6" max="6" width="16.28515625" customWidth="1"/>
    <col min="7" max="7" width="13.42578125" customWidth="1"/>
    <col min="8" max="8" width="16.140625" customWidth="1"/>
  </cols>
  <sheetData>
    <row r="2" spans="3:8" ht="38.25" customHeight="1" thickBot="1" x14ac:dyDescent="0.3">
      <c r="C2" s="351" t="s">
        <v>129</v>
      </c>
      <c r="D2" s="351"/>
      <c r="E2" s="351"/>
      <c r="F2" s="351"/>
      <c r="G2" s="351"/>
      <c r="H2" s="351"/>
    </row>
    <row r="3" spans="3:8" ht="38.25" customHeight="1" x14ac:dyDescent="0.25">
      <c r="C3" s="352" t="s">
        <v>1</v>
      </c>
      <c r="D3" s="352" t="s">
        <v>2</v>
      </c>
      <c r="E3" s="353" t="s">
        <v>130</v>
      </c>
      <c r="F3" s="353"/>
      <c r="G3" s="355" t="s">
        <v>131</v>
      </c>
      <c r="H3" s="355"/>
    </row>
    <row r="4" spans="3:8" ht="15.75" thickBot="1" x14ac:dyDescent="0.3">
      <c r="C4" s="352"/>
      <c r="D4" s="352"/>
      <c r="E4" s="354"/>
      <c r="F4" s="354"/>
      <c r="G4" s="89" t="s">
        <v>132</v>
      </c>
      <c r="H4" s="89" t="s">
        <v>133</v>
      </c>
    </row>
    <row r="5" spans="3:8" ht="15.75" thickBot="1" x14ac:dyDescent="0.3">
      <c r="C5" s="346"/>
      <c r="D5" s="346"/>
      <c r="E5" s="90" t="s">
        <v>6</v>
      </c>
      <c r="F5" s="90" t="s">
        <v>7</v>
      </c>
      <c r="G5" s="90" t="s">
        <v>6</v>
      </c>
      <c r="H5" s="90" t="s">
        <v>6</v>
      </c>
    </row>
    <row r="6" spans="3:8" ht="15.75" thickBot="1" x14ac:dyDescent="0.3">
      <c r="C6" s="348" t="s">
        <v>65</v>
      </c>
      <c r="D6" s="348"/>
      <c r="E6" s="91">
        <f t="shared" ref="E6:H6" si="0">SUM(E7:E46)</f>
        <v>820</v>
      </c>
      <c r="F6" s="92">
        <f t="shared" si="0"/>
        <v>100</v>
      </c>
      <c r="G6" s="93">
        <f t="shared" si="0"/>
        <v>74600</v>
      </c>
      <c r="H6" s="94">
        <f t="shared" si="0"/>
        <v>34188</v>
      </c>
    </row>
    <row r="7" spans="3:8" x14ac:dyDescent="0.25">
      <c r="C7" s="342" t="s">
        <v>9</v>
      </c>
      <c r="D7" s="95" t="s">
        <v>134</v>
      </c>
      <c r="E7" s="109">
        <v>94</v>
      </c>
      <c r="F7" s="110">
        <f>(E7/$E$6)*100</f>
        <v>11.463414634146343</v>
      </c>
      <c r="G7" s="97">
        <v>11296</v>
      </c>
      <c r="H7" s="97">
        <v>10427</v>
      </c>
    </row>
    <row r="8" spans="3:8" x14ac:dyDescent="0.25">
      <c r="C8" s="342"/>
      <c r="D8" s="98" t="s">
        <v>135</v>
      </c>
      <c r="E8" s="99">
        <v>29</v>
      </c>
      <c r="F8" s="110">
        <f t="shared" ref="F8:F46" si="1">(E8/$E$6)*100</f>
        <v>3.5365853658536581</v>
      </c>
      <c r="G8" s="100">
        <v>3564</v>
      </c>
      <c r="H8" s="100">
        <v>2116</v>
      </c>
    </row>
    <row r="9" spans="3:8" ht="15.75" thickBot="1" x14ac:dyDescent="0.3">
      <c r="C9" s="343"/>
      <c r="D9" s="101" t="s">
        <v>12</v>
      </c>
      <c r="E9" s="102">
        <v>38</v>
      </c>
      <c r="F9" s="111">
        <f t="shared" si="1"/>
        <v>4.6341463414634143</v>
      </c>
      <c r="G9" s="103">
        <v>3075</v>
      </c>
      <c r="H9" s="102">
        <v>1878</v>
      </c>
    </row>
    <row r="10" spans="3:8" ht="15" customHeight="1" x14ac:dyDescent="0.25">
      <c r="C10" s="349" t="s">
        <v>13</v>
      </c>
      <c r="D10" s="104" t="s">
        <v>14</v>
      </c>
      <c r="E10" s="99">
        <v>28</v>
      </c>
      <c r="F10" s="110">
        <f t="shared" si="1"/>
        <v>3.4146341463414638</v>
      </c>
      <c r="G10" s="99">
        <v>892</v>
      </c>
      <c r="H10" s="99">
        <v>223</v>
      </c>
    </row>
    <row r="11" spans="3:8" ht="15.75" customHeight="1" x14ac:dyDescent="0.25">
      <c r="C11" s="342"/>
      <c r="D11" s="98" t="s">
        <v>136</v>
      </c>
      <c r="E11" s="99">
        <v>40</v>
      </c>
      <c r="F11" s="110">
        <f t="shared" si="1"/>
        <v>4.8780487804878048</v>
      </c>
      <c r="G11" s="99">
        <v>287</v>
      </c>
      <c r="H11" s="99">
        <v>35</v>
      </c>
    </row>
    <row r="12" spans="3:8" ht="15" customHeight="1" x14ac:dyDescent="0.25">
      <c r="C12" s="342"/>
      <c r="D12" s="98" t="s">
        <v>18</v>
      </c>
      <c r="E12" s="99">
        <v>7</v>
      </c>
      <c r="F12" s="110">
        <f t="shared" si="1"/>
        <v>0.85365853658536595</v>
      </c>
      <c r="G12" s="99">
        <v>254</v>
      </c>
      <c r="H12" s="99">
        <v>62</v>
      </c>
    </row>
    <row r="13" spans="3:8" ht="15.75" customHeight="1" x14ac:dyDescent="0.25">
      <c r="C13" s="342"/>
      <c r="D13" s="106" t="s">
        <v>16</v>
      </c>
      <c r="E13" s="99">
        <v>44</v>
      </c>
      <c r="F13" s="110">
        <f t="shared" si="1"/>
        <v>5.3658536585365857</v>
      </c>
      <c r="G13" s="100">
        <v>3709</v>
      </c>
      <c r="H13" s="100">
        <v>2210</v>
      </c>
    </row>
    <row r="14" spans="3:8" ht="15.75" customHeight="1" x14ac:dyDescent="0.25">
      <c r="C14" s="342"/>
      <c r="D14" s="98" t="s">
        <v>17</v>
      </c>
      <c r="E14" s="99">
        <v>0</v>
      </c>
      <c r="F14" s="110">
        <f t="shared" si="1"/>
        <v>0</v>
      </c>
      <c r="G14" s="99">
        <v>0</v>
      </c>
      <c r="H14" s="99">
        <v>0</v>
      </c>
    </row>
    <row r="15" spans="3:8" ht="15.75" thickBot="1" x14ac:dyDescent="0.3">
      <c r="C15" s="343"/>
      <c r="D15" s="101" t="s">
        <v>19</v>
      </c>
      <c r="E15" s="102">
        <v>0</v>
      </c>
      <c r="F15" s="111">
        <f t="shared" si="1"/>
        <v>0</v>
      </c>
      <c r="G15" s="102">
        <v>0</v>
      </c>
      <c r="H15" s="102">
        <v>0</v>
      </c>
    </row>
    <row r="16" spans="3:8" ht="15" customHeight="1" x14ac:dyDescent="0.25">
      <c r="C16" s="349" t="s">
        <v>20</v>
      </c>
      <c r="D16" s="107" t="s">
        <v>21</v>
      </c>
      <c r="E16" s="99">
        <v>0</v>
      </c>
      <c r="F16" s="110">
        <f t="shared" si="1"/>
        <v>0</v>
      </c>
      <c r="G16" s="99">
        <v>0</v>
      </c>
      <c r="H16" s="99">
        <v>0</v>
      </c>
    </row>
    <row r="17" spans="3:8" ht="13.5" customHeight="1" x14ac:dyDescent="0.25">
      <c r="C17" s="342"/>
      <c r="D17" s="98" t="s">
        <v>22</v>
      </c>
      <c r="E17" s="99">
        <v>42</v>
      </c>
      <c r="F17" s="110">
        <f t="shared" si="1"/>
        <v>5.1219512195121952</v>
      </c>
      <c r="G17" s="99">
        <v>606</v>
      </c>
      <c r="H17" s="99">
        <v>160</v>
      </c>
    </row>
    <row r="18" spans="3:8" ht="15.75" thickBot="1" x14ac:dyDescent="0.3">
      <c r="C18" s="343"/>
      <c r="D18" s="108" t="s">
        <v>23</v>
      </c>
      <c r="E18" s="102">
        <v>18</v>
      </c>
      <c r="F18" s="111">
        <f t="shared" si="1"/>
        <v>2.1951219512195119</v>
      </c>
      <c r="G18" s="102">
        <v>7629</v>
      </c>
      <c r="H18" s="102">
        <v>2024</v>
      </c>
    </row>
    <row r="19" spans="3:8" ht="12" customHeight="1" x14ac:dyDescent="0.25">
      <c r="C19" s="349" t="s">
        <v>24</v>
      </c>
      <c r="D19" s="107" t="s">
        <v>25</v>
      </c>
      <c r="E19" s="99">
        <v>89</v>
      </c>
      <c r="F19" s="110">
        <f t="shared" si="1"/>
        <v>10.853658536585366</v>
      </c>
      <c r="G19" s="100">
        <v>8409</v>
      </c>
      <c r="H19" s="99">
        <v>1533</v>
      </c>
    </row>
    <row r="20" spans="3:8" x14ac:dyDescent="0.25">
      <c r="C20" s="342"/>
      <c r="D20" s="98" t="s">
        <v>69</v>
      </c>
      <c r="E20" s="99">
        <v>4</v>
      </c>
      <c r="F20" s="110">
        <f t="shared" si="1"/>
        <v>0.48780487804878048</v>
      </c>
      <c r="G20" s="99">
        <v>17</v>
      </c>
      <c r="H20" s="99">
        <v>35</v>
      </c>
    </row>
    <row r="21" spans="3:8" ht="15.75" customHeight="1" x14ac:dyDescent="0.25">
      <c r="C21" s="342"/>
      <c r="D21" s="106" t="s">
        <v>70</v>
      </c>
      <c r="E21" s="99">
        <v>4</v>
      </c>
      <c r="F21" s="110">
        <f t="shared" si="1"/>
        <v>0.48780487804878048</v>
      </c>
      <c r="G21" s="99">
        <v>324</v>
      </c>
      <c r="H21" s="99">
        <v>154</v>
      </c>
    </row>
    <row r="22" spans="3:8" ht="15.75" thickBot="1" x14ac:dyDescent="0.3">
      <c r="C22" s="343"/>
      <c r="D22" s="108" t="s">
        <v>27</v>
      </c>
      <c r="E22" s="102">
        <v>13</v>
      </c>
      <c r="F22" s="111">
        <f t="shared" si="1"/>
        <v>1.5853658536585367</v>
      </c>
      <c r="G22" s="102">
        <v>1967</v>
      </c>
      <c r="H22" s="102">
        <v>0</v>
      </c>
    </row>
    <row r="23" spans="3:8" x14ac:dyDescent="0.25">
      <c r="C23" s="349" t="s">
        <v>28</v>
      </c>
      <c r="D23" s="107" t="s">
        <v>29</v>
      </c>
      <c r="E23" s="99">
        <v>6</v>
      </c>
      <c r="F23" s="110">
        <f t="shared" si="1"/>
        <v>0.73170731707317083</v>
      </c>
      <c r="G23" s="99">
        <v>430</v>
      </c>
      <c r="H23" s="99">
        <v>68</v>
      </c>
    </row>
    <row r="24" spans="3:8" x14ac:dyDescent="0.25">
      <c r="C24" s="342"/>
      <c r="D24" s="106" t="s">
        <v>30</v>
      </c>
      <c r="E24" s="99">
        <v>0</v>
      </c>
      <c r="F24" s="110">
        <f t="shared" si="1"/>
        <v>0</v>
      </c>
      <c r="G24" s="99">
        <v>0</v>
      </c>
      <c r="H24" s="99">
        <v>0</v>
      </c>
    </row>
    <row r="25" spans="3:8" x14ac:dyDescent="0.25">
      <c r="C25" s="342"/>
      <c r="D25" s="98" t="s">
        <v>31</v>
      </c>
      <c r="E25" s="99">
        <v>0</v>
      </c>
      <c r="F25" s="110">
        <f t="shared" si="1"/>
        <v>0</v>
      </c>
      <c r="G25" s="99">
        <v>0</v>
      </c>
      <c r="H25" s="99">
        <v>0</v>
      </c>
    </row>
    <row r="26" spans="3:8" ht="12" customHeight="1" x14ac:dyDescent="0.25">
      <c r="C26" s="342"/>
      <c r="D26" s="98" t="s">
        <v>32</v>
      </c>
      <c r="E26" s="99">
        <v>0</v>
      </c>
      <c r="F26" s="110">
        <f t="shared" si="1"/>
        <v>0</v>
      </c>
      <c r="G26" s="99">
        <v>0</v>
      </c>
      <c r="H26" s="99">
        <v>0</v>
      </c>
    </row>
    <row r="27" spans="3:8" ht="15.75" thickBot="1" x14ac:dyDescent="0.3">
      <c r="C27" s="343"/>
      <c r="D27" s="108" t="s">
        <v>33</v>
      </c>
      <c r="E27" s="102">
        <v>0</v>
      </c>
      <c r="F27" s="111">
        <f t="shared" si="1"/>
        <v>0</v>
      </c>
      <c r="G27" s="102">
        <v>0</v>
      </c>
      <c r="H27" s="102">
        <v>0</v>
      </c>
    </row>
    <row r="28" spans="3:8" x14ac:dyDescent="0.25">
      <c r="C28" s="349" t="s">
        <v>34</v>
      </c>
      <c r="D28" s="107" t="s">
        <v>35</v>
      </c>
      <c r="E28" s="99">
        <v>4</v>
      </c>
      <c r="F28" s="110">
        <f t="shared" si="1"/>
        <v>0.48780487804878048</v>
      </c>
      <c r="G28" s="99">
        <v>694</v>
      </c>
      <c r="H28" s="99">
        <v>127</v>
      </c>
    </row>
    <row r="29" spans="3:8" ht="12" customHeight="1" x14ac:dyDescent="0.25">
      <c r="C29" s="342"/>
      <c r="D29" s="106" t="s">
        <v>36</v>
      </c>
      <c r="E29" s="99">
        <v>69</v>
      </c>
      <c r="F29" s="110">
        <f t="shared" si="1"/>
        <v>8.4146341463414647</v>
      </c>
      <c r="G29" s="99">
        <v>1377</v>
      </c>
      <c r="H29" s="99">
        <v>515</v>
      </c>
    </row>
    <row r="30" spans="3:8" ht="14.25" customHeight="1" x14ac:dyDescent="0.25">
      <c r="C30" s="342"/>
      <c r="D30" s="106" t="s">
        <v>137</v>
      </c>
      <c r="E30" s="99">
        <v>0</v>
      </c>
      <c r="F30" s="110">
        <f t="shared" si="1"/>
        <v>0</v>
      </c>
      <c r="G30" s="99">
        <v>0</v>
      </c>
      <c r="H30" s="99">
        <v>0</v>
      </c>
    </row>
    <row r="31" spans="3:8" x14ac:dyDescent="0.25">
      <c r="C31" s="342"/>
      <c r="D31" s="106" t="s">
        <v>38</v>
      </c>
      <c r="E31" s="99">
        <v>1</v>
      </c>
      <c r="F31" s="110">
        <f t="shared" si="1"/>
        <v>0.12195121951219512</v>
      </c>
      <c r="G31" s="99">
        <v>2</v>
      </c>
      <c r="H31" s="99">
        <v>1</v>
      </c>
    </row>
    <row r="32" spans="3:8" ht="15.75" thickBot="1" x14ac:dyDescent="0.3">
      <c r="C32" s="343"/>
      <c r="D32" s="108" t="s">
        <v>138</v>
      </c>
      <c r="E32" s="102">
        <v>19</v>
      </c>
      <c r="F32" s="111">
        <f t="shared" si="1"/>
        <v>2.3170731707317072</v>
      </c>
      <c r="G32" s="102">
        <v>1893</v>
      </c>
      <c r="H32" s="102">
        <v>173</v>
      </c>
    </row>
    <row r="33" spans="3:9" ht="13.5" customHeight="1" x14ac:dyDescent="0.25">
      <c r="C33" s="349" t="s">
        <v>40</v>
      </c>
      <c r="D33" s="107" t="s">
        <v>41</v>
      </c>
      <c r="E33" s="99">
        <v>13</v>
      </c>
      <c r="F33" s="110">
        <f t="shared" si="1"/>
        <v>1.5853658536585367</v>
      </c>
      <c r="G33" s="99">
        <v>1262</v>
      </c>
      <c r="H33" s="99">
        <v>1675</v>
      </c>
    </row>
    <row r="34" spans="3:9" ht="13.5" customHeight="1" x14ac:dyDescent="0.25">
      <c r="C34" s="342"/>
      <c r="D34" s="106" t="s">
        <v>42</v>
      </c>
      <c r="E34" s="99">
        <v>52</v>
      </c>
      <c r="F34" s="110">
        <f t="shared" si="1"/>
        <v>6.3414634146341466</v>
      </c>
      <c r="G34" s="99">
        <v>3119</v>
      </c>
      <c r="H34" s="99">
        <v>1541</v>
      </c>
    </row>
    <row r="35" spans="3:9" ht="15.75" thickBot="1" x14ac:dyDescent="0.3">
      <c r="C35" s="343"/>
      <c r="D35" s="108" t="s">
        <v>43</v>
      </c>
      <c r="E35" s="102">
        <v>162</v>
      </c>
      <c r="F35" s="111">
        <f t="shared" si="1"/>
        <v>19.756097560975611</v>
      </c>
      <c r="G35" s="103">
        <v>13773</v>
      </c>
      <c r="H35" s="103">
        <v>8283</v>
      </c>
    </row>
    <row r="36" spans="3:9" ht="15.75" customHeight="1" x14ac:dyDescent="0.25">
      <c r="C36" s="349" t="s">
        <v>44</v>
      </c>
      <c r="D36" s="107" t="s">
        <v>45</v>
      </c>
      <c r="E36" s="99">
        <v>0</v>
      </c>
      <c r="F36" s="110">
        <f t="shared" si="1"/>
        <v>0</v>
      </c>
      <c r="G36" s="99">
        <v>0</v>
      </c>
      <c r="H36" s="99">
        <v>0</v>
      </c>
    </row>
    <row r="37" spans="3:9" ht="14.25" customHeight="1" x14ac:dyDescent="0.25">
      <c r="C37" s="342"/>
      <c r="D37" s="106" t="s">
        <v>46</v>
      </c>
      <c r="E37" s="99">
        <v>0</v>
      </c>
      <c r="F37" s="110">
        <f t="shared" si="1"/>
        <v>0</v>
      </c>
      <c r="G37" s="99">
        <v>0</v>
      </c>
      <c r="H37" s="99">
        <v>0</v>
      </c>
    </row>
    <row r="38" spans="3:9" x14ac:dyDescent="0.25">
      <c r="C38" s="342"/>
      <c r="D38" s="106" t="s">
        <v>47</v>
      </c>
      <c r="E38" s="99">
        <v>0</v>
      </c>
      <c r="F38" s="110">
        <f t="shared" si="1"/>
        <v>0</v>
      </c>
      <c r="G38" s="99">
        <v>0</v>
      </c>
      <c r="H38" s="99">
        <v>0</v>
      </c>
    </row>
    <row r="39" spans="3:9" ht="15.75" thickBot="1" x14ac:dyDescent="0.3">
      <c r="C39" s="343"/>
      <c r="D39" s="108" t="s">
        <v>48</v>
      </c>
      <c r="E39" s="102">
        <v>22</v>
      </c>
      <c r="F39" s="111">
        <f t="shared" si="1"/>
        <v>2.6829268292682928</v>
      </c>
      <c r="G39" s="102">
        <v>207</v>
      </c>
      <c r="H39" s="102">
        <v>32</v>
      </c>
    </row>
    <row r="40" spans="3:9" x14ac:dyDescent="0.25">
      <c r="C40" s="349" t="s">
        <v>49</v>
      </c>
      <c r="D40" s="107" t="s">
        <v>50</v>
      </c>
      <c r="E40" s="99">
        <v>0</v>
      </c>
      <c r="F40" s="110">
        <f t="shared" si="1"/>
        <v>0</v>
      </c>
      <c r="G40" s="99">
        <v>0</v>
      </c>
      <c r="H40" s="99">
        <v>0</v>
      </c>
    </row>
    <row r="41" spans="3:9" x14ac:dyDescent="0.25">
      <c r="C41" s="342"/>
      <c r="D41" s="106" t="s">
        <v>51</v>
      </c>
      <c r="E41" s="99">
        <v>0</v>
      </c>
      <c r="F41" s="110">
        <f t="shared" si="1"/>
        <v>0</v>
      </c>
      <c r="G41" s="99">
        <v>0</v>
      </c>
      <c r="H41" s="99">
        <v>0</v>
      </c>
    </row>
    <row r="42" spans="3:9" ht="15.75" thickBot="1" x14ac:dyDescent="0.3">
      <c r="C42" s="343"/>
      <c r="D42" s="108" t="s">
        <v>139</v>
      </c>
      <c r="E42" s="102">
        <v>0</v>
      </c>
      <c r="F42" s="111">
        <f t="shared" si="1"/>
        <v>0</v>
      </c>
      <c r="G42" s="102">
        <v>0</v>
      </c>
      <c r="H42" s="102">
        <v>0</v>
      </c>
    </row>
    <row r="43" spans="3:9" x14ac:dyDescent="0.25">
      <c r="C43" s="349" t="s">
        <v>53</v>
      </c>
      <c r="D43" s="107" t="s">
        <v>54</v>
      </c>
      <c r="E43" s="99">
        <v>9</v>
      </c>
      <c r="F43" s="110">
        <f t="shared" si="1"/>
        <v>1.097560975609756</v>
      </c>
      <c r="G43" s="100">
        <v>3487</v>
      </c>
      <c r="H43" s="99">
        <v>281</v>
      </c>
    </row>
    <row r="44" spans="3:9" x14ac:dyDescent="0.25">
      <c r="C44" s="342"/>
      <c r="D44" s="106" t="s">
        <v>55</v>
      </c>
      <c r="E44" s="99">
        <v>6</v>
      </c>
      <c r="F44" s="110">
        <f t="shared" si="1"/>
        <v>0.73170731707317083</v>
      </c>
      <c r="G44" s="99">
        <v>2749</v>
      </c>
      <c r="H44" s="99">
        <v>303</v>
      </c>
    </row>
    <row r="45" spans="3:9" x14ac:dyDescent="0.25">
      <c r="C45" s="342"/>
      <c r="D45" s="106" t="s">
        <v>56</v>
      </c>
      <c r="E45" s="99">
        <v>7</v>
      </c>
      <c r="F45" s="110">
        <f t="shared" si="1"/>
        <v>0.85365853658536595</v>
      </c>
      <c r="G45" s="100">
        <v>3578</v>
      </c>
      <c r="H45" s="99">
        <v>332</v>
      </c>
    </row>
    <row r="46" spans="3:9" ht="15.75" thickBot="1" x14ac:dyDescent="0.3">
      <c r="C46" s="343"/>
      <c r="D46" s="108" t="s">
        <v>57</v>
      </c>
      <c r="E46" s="105">
        <v>0</v>
      </c>
      <c r="F46" s="96">
        <f t="shared" si="1"/>
        <v>0</v>
      </c>
      <c r="G46" s="99">
        <v>0</v>
      </c>
      <c r="H46" s="105">
        <v>0</v>
      </c>
      <c r="I46" t="s">
        <v>140</v>
      </c>
    </row>
    <row r="47" spans="3:9" x14ac:dyDescent="0.25">
      <c r="C47" s="356" t="s">
        <v>141</v>
      </c>
      <c r="D47" s="356"/>
      <c r="E47" s="356"/>
      <c r="F47" s="356"/>
      <c r="G47" s="356"/>
      <c r="H47" s="356"/>
    </row>
  </sheetData>
  <mergeCells count="17">
    <mergeCell ref="C33:C35"/>
    <mergeCell ref="C36:C39"/>
    <mergeCell ref="C40:C42"/>
    <mergeCell ref="C43:C46"/>
    <mergeCell ref="C47:H47"/>
    <mergeCell ref="C28:C32"/>
    <mergeCell ref="C2:H2"/>
    <mergeCell ref="C3:C5"/>
    <mergeCell ref="D3:D5"/>
    <mergeCell ref="E3:F4"/>
    <mergeCell ref="G3:H3"/>
    <mergeCell ref="C6:D6"/>
    <mergeCell ref="C7:C9"/>
    <mergeCell ref="C10:C15"/>
    <mergeCell ref="C16:C18"/>
    <mergeCell ref="C19:C22"/>
    <mergeCell ref="C23:C2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K49"/>
  <sheetViews>
    <sheetView topLeftCell="A11" workbookViewId="0">
      <selection activeCell="B36" sqref="B36"/>
    </sheetView>
  </sheetViews>
  <sheetFormatPr baseColWidth="10" defaultRowHeight="15" x14ac:dyDescent="0.25"/>
  <cols>
    <col min="3" max="3" width="13.28515625" customWidth="1"/>
    <col min="4" max="4" width="24.140625" style="55" customWidth="1"/>
    <col min="5" max="5" width="16.140625" customWidth="1"/>
    <col min="6" max="6" width="12.5703125" customWidth="1"/>
    <col min="7" max="7" width="13.28515625" customWidth="1"/>
    <col min="8" max="8" width="12" customWidth="1"/>
    <col min="9" max="9" width="12.140625" customWidth="1"/>
    <col min="10" max="10" width="11.140625" customWidth="1"/>
  </cols>
  <sheetData>
    <row r="3" spans="3:11" ht="21" customHeight="1" x14ac:dyDescent="0.25">
      <c r="C3" s="357" t="s">
        <v>160</v>
      </c>
      <c r="D3" s="357"/>
      <c r="E3" s="357"/>
      <c r="F3" s="357"/>
      <c r="G3" s="357"/>
      <c r="H3" s="357"/>
      <c r="I3" s="357"/>
      <c r="J3" s="357"/>
    </row>
    <row r="4" spans="3:11" ht="14.25" customHeight="1" x14ac:dyDescent="0.25">
      <c r="C4" s="358"/>
      <c r="D4" s="358"/>
      <c r="E4" s="358"/>
      <c r="F4" s="358"/>
      <c r="G4" s="358"/>
      <c r="H4" s="358"/>
      <c r="I4" s="358"/>
      <c r="J4" s="358"/>
    </row>
    <row r="5" spans="3:11" ht="16.5" customHeight="1" x14ac:dyDescent="0.25">
      <c r="C5" s="359" t="s">
        <v>2</v>
      </c>
      <c r="D5" s="359"/>
      <c r="E5" s="137"/>
      <c r="F5" s="137"/>
      <c r="G5" s="361" t="s">
        <v>131</v>
      </c>
      <c r="H5" s="361"/>
      <c r="I5" s="361"/>
      <c r="J5" s="361"/>
      <c r="K5" s="48"/>
    </row>
    <row r="6" spans="3:11" x14ac:dyDescent="0.25">
      <c r="C6" s="359"/>
      <c r="D6" s="359"/>
      <c r="E6" s="362" t="s">
        <v>161</v>
      </c>
      <c r="F6" s="362"/>
      <c r="G6" s="362" t="s">
        <v>133</v>
      </c>
      <c r="H6" s="362"/>
      <c r="I6" s="362" t="s">
        <v>132</v>
      </c>
      <c r="J6" s="362"/>
      <c r="K6" s="48"/>
    </row>
    <row r="7" spans="3:11" ht="15.75" thickBot="1" x14ac:dyDescent="0.3">
      <c r="C7" s="360"/>
      <c r="D7" s="360"/>
      <c r="E7" s="138" t="s">
        <v>6</v>
      </c>
      <c r="F7" s="138" t="s">
        <v>7</v>
      </c>
      <c r="G7" s="138" t="s">
        <v>6</v>
      </c>
      <c r="H7" s="138" t="s">
        <v>7</v>
      </c>
      <c r="I7" s="138" t="s">
        <v>162</v>
      </c>
      <c r="J7" s="138" t="s">
        <v>7</v>
      </c>
      <c r="K7" s="48"/>
    </row>
    <row r="8" spans="3:11" ht="15.75" customHeight="1" x14ac:dyDescent="0.25">
      <c r="C8" s="364" t="s">
        <v>65</v>
      </c>
      <c r="D8" s="364"/>
      <c r="E8" s="139">
        <f t="shared" ref="E8:J8" si="0">SUM(E9:E48)</f>
        <v>3536</v>
      </c>
      <c r="F8" s="140">
        <f t="shared" si="0"/>
        <v>99.999999999999986</v>
      </c>
      <c r="G8" s="139">
        <f>SUM(G9:G48)</f>
        <v>1430</v>
      </c>
      <c r="H8" s="140">
        <f t="shared" si="0"/>
        <v>40.441176470588232</v>
      </c>
      <c r="I8" s="139">
        <f>SUM(I9:I48)</f>
        <v>2106</v>
      </c>
      <c r="J8" s="140">
        <f t="shared" si="0"/>
        <v>59.558823529411761</v>
      </c>
    </row>
    <row r="9" spans="3:11" ht="15.75" customHeight="1" x14ac:dyDescent="0.25">
      <c r="C9" s="365" t="s">
        <v>9</v>
      </c>
      <c r="D9" s="141" t="s">
        <v>10</v>
      </c>
      <c r="E9" s="142">
        <f>SUM(I9+G9)</f>
        <v>521</v>
      </c>
      <c r="F9" s="143">
        <f>(E9/$E$8)*100</f>
        <v>14.734162895927602</v>
      </c>
      <c r="G9" s="144">
        <v>238</v>
      </c>
      <c r="H9" s="145">
        <f>(G9/$E$8)*100</f>
        <v>6.7307692307692308</v>
      </c>
      <c r="I9" s="144">
        <v>283</v>
      </c>
      <c r="J9" s="145">
        <f>(I9/$E$8)*100</f>
        <v>8.0033936651583701</v>
      </c>
    </row>
    <row r="10" spans="3:11" ht="15.75" customHeight="1" x14ac:dyDescent="0.25">
      <c r="C10" s="366"/>
      <c r="D10" s="146" t="s">
        <v>163</v>
      </c>
      <c r="E10" s="142">
        <f t="shared" ref="E10:E48" si="1">SUM(I10+G10)</f>
        <v>354</v>
      </c>
      <c r="F10" s="143">
        <f t="shared" ref="F10:F48" si="2">(E10/$E$8)*100</f>
        <v>10.01131221719457</v>
      </c>
      <c r="G10" s="147">
        <v>150</v>
      </c>
      <c r="H10" s="143">
        <f t="shared" ref="H10:H48" si="3">(G10/$E$8)*100</f>
        <v>4.2420814479638009</v>
      </c>
      <c r="I10" s="147">
        <v>204</v>
      </c>
      <c r="J10" s="143">
        <f t="shared" ref="J10:J48" si="4">(I10/$E$8)*100</f>
        <v>5.7692307692307692</v>
      </c>
    </row>
    <row r="11" spans="3:11" ht="17.25" customHeight="1" x14ac:dyDescent="0.25">
      <c r="C11" s="367"/>
      <c r="D11" s="148" t="s">
        <v>12</v>
      </c>
      <c r="E11" s="149">
        <f t="shared" si="1"/>
        <v>290</v>
      </c>
      <c r="F11" s="150">
        <f t="shared" si="2"/>
        <v>8.2013574660633477</v>
      </c>
      <c r="G11" s="151">
        <v>111</v>
      </c>
      <c r="H11" s="150">
        <f t="shared" si="3"/>
        <v>3.1391402714932126</v>
      </c>
      <c r="I11" s="151">
        <v>179</v>
      </c>
      <c r="J11" s="150">
        <f t="shared" si="4"/>
        <v>5.0622171945701355</v>
      </c>
    </row>
    <row r="12" spans="3:11" ht="14.25" customHeight="1" x14ac:dyDescent="0.25">
      <c r="C12" s="368" t="s">
        <v>13</v>
      </c>
      <c r="D12" s="141" t="s">
        <v>14</v>
      </c>
      <c r="E12" s="142">
        <f t="shared" si="1"/>
        <v>0</v>
      </c>
      <c r="F12" s="143">
        <f t="shared" si="2"/>
        <v>0</v>
      </c>
      <c r="G12" s="144">
        <v>0</v>
      </c>
      <c r="H12" s="145">
        <f t="shared" si="3"/>
        <v>0</v>
      </c>
      <c r="I12" s="147">
        <v>0</v>
      </c>
      <c r="J12" s="145">
        <f t="shared" si="4"/>
        <v>0</v>
      </c>
    </row>
    <row r="13" spans="3:11" ht="13.5" customHeight="1" x14ac:dyDescent="0.25">
      <c r="C13" s="369"/>
      <c r="D13" s="146" t="s">
        <v>15</v>
      </c>
      <c r="E13" s="142">
        <f t="shared" si="1"/>
        <v>286</v>
      </c>
      <c r="F13" s="143">
        <f t="shared" si="2"/>
        <v>8.0882352941176467</v>
      </c>
      <c r="G13" s="144">
        <v>93</v>
      </c>
      <c r="H13" s="145">
        <f t="shared" si="3"/>
        <v>2.6300904977375565</v>
      </c>
      <c r="I13" s="147">
        <v>193</v>
      </c>
      <c r="J13" s="145">
        <f t="shared" si="4"/>
        <v>5.4581447963800906</v>
      </c>
    </row>
    <row r="14" spans="3:11" x14ac:dyDescent="0.25">
      <c r="C14" s="369"/>
      <c r="D14" s="146" t="s">
        <v>16</v>
      </c>
      <c r="E14" s="142">
        <f t="shared" si="1"/>
        <v>79</v>
      </c>
      <c r="F14" s="143">
        <f t="shared" si="2"/>
        <v>2.2341628959276019</v>
      </c>
      <c r="G14" s="152">
        <v>41</v>
      </c>
      <c r="H14" s="145">
        <f t="shared" si="3"/>
        <v>1.159502262443439</v>
      </c>
      <c r="I14" s="147">
        <v>38</v>
      </c>
      <c r="J14" s="145">
        <f t="shared" si="4"/>
        <v>1.0746606334841629</v>
      </c>
    </row>
    <row r="15" spans="3:11" ht="14.25" customHeight="1" x14ac:dyDescent="0.25">
      <c r="C15" s="369"/>
      <c r="D15" s="146" t="s">
        <v>17</v>
      </c>
      <c r="E15" s="142">
        <f t="shared" si="1"/>
        <v>0</v>
      </c>
      <c r="F15" s="143">
        <f t="shared" si="2"/>
        <v>0</v>
      </c>
      <c r="G15" s="144">
        <v>0</v>
      </c>
      <c r="H15" s="145">
        <f t="shared" si="3"/>
        <v>0</v>
      </c>
      <c r="I15" s="147">
        <v>0</v>
      </c>
      <c r="J15" s="145">
        <f t="shared" si="4"/>
        <v>0</v>
      </c>
    </row>
    <row r="16" spans="3:11" ht="13.5" customHeight="1" x14ac:dyDescent="0.25">
      <c r="C16" s="369"/>
      <c r="D16" s="146" t="s">
        <v>18</v>
      </c>
      <c r="E16" s="142">
        <f t="shared" si="1"/>
        <v>14</v>
      </c>
      <c r="F16" s="143">
        <f t="shared" si="2"/>
        <v>0.39592760180995473</v>
      </c>
      <c r="G16" s="147">
        <v>4</v>
      </c>
      <c r="H16" s="145">
        <f t="shared" si="3"/>
        <v>0.11312217194570137</v>
      </c>
      <c r="I16" s="147">
        <v>10</v>
      </c>
      <c r="J16" s="145">
        <f t="shared" si="4"/>
        <v>0.28280542986425339</v>
      </c>
    </row>
    <row r="17" spans="3:10" x14ac:dyDescent="0.25">
      <c r="C17" s="370"/>
      <c r="D17" s="148" t="s">
        <v>19</v>
      </c>
      <c r="E17" s="149">
        <f t="shared" si="1"/>
        <v>6</v>
      </c>
      <c r="F17" s="150">
        <f t="shared" si="2"/>
        <v>0.16968325791855204</v>
      </c>
      <c r="G17" s="151">
        <v>2</v>
      </c>
      <c r="H17" s="150">
        <f t="shared" si="3"/>
        <v>5.6561085972850686E-2</v>
      </c>
      <c r="I17" s="151">
        <v>4</v>
      </c>
      <c r="J17" s="150">
        <f t="shared" si="4"/>
        <v>0.11312217194570137</v>
      </c>
    </row>
    <row r="18" spans="3:10" ht="15" customHeight="1" x14ac:dyDescent="0.25">
      <c r="C18" s="368" t="s">
        <v>20</v>
      </c>
      <c r="D18" s="141" t="s">
        <v>21</v>
      </c>
      <c r="E18" s="142">
        <f t="shared" si="1"/>
        <v>8</v>
      </c>
      <c r="F18" s="143">
        <f t="shared" si="2"/>
        <v>0.22624434389140274</v>
      </c>
      <c r="G18" s="144">
        <v>4</v>
      </c>
      <c r="H18" s="145">
        <f t="shared" si="3"/>
        <v>0.11312217194570137</v>
      </c>
      <c r="I18" s="147">
        <v>4</v>
      </c>
      <c r="J18" s="145">
        <f t="shared" si="4"/>
        <v>0.11312217194570137</v>
      </c>
    </row>
    <row r="19" spans="3:10" ht="14.25" customHeight="1" x14ac:dyDescent="0.25">
      <c r="C19" s="369"/>
      <c r="D19" s="146" t="s">
        <v>22</v>
      </c>
      <c r="E19" s="142">
        <f t="shared" si="1"/>
        <v>30</v>
      </c>
      <c r="F19" s="143">
        <f t="shared" si="2"/>
        <v>0.84841628959276016</v>
      </c>
      <c r="G19" s="147">
        <v>9</v>
      </c>
      <c r="H19" s="145">
        <f t="shared" si="3"/>
        <v>0.25452488687782804</v>
      </c>
      <c r="I19" s="147">
        <v>21</v>
      </c>
      <c r="J19" s="145">
        <f t="shared" si="4"/>
        <v>0.59389140271493213</v>
      </c>
    </row>
    <row r="20" spans="3:10" ht="15.75" customHeight="1" x14ac:dyDescent="0.25">
      <c r="C20" s="370"/>
      <c r="D20" s="148" t="s">
        <v>23</v>
      </c>
      <c r="E20" s="149">
        <f t="shared" si="1"/>
        <v>87</v>
      </c>
      <c r="F20" s="150">
        <f t="shared" si="2"/>
        <v>2.4604072398190047</v>
      </c>
      <c r="G20" s="151">
        <v>21</v>
      </c>
      <c r="H20" s="150">
        <f t="shared" si="3"/>
        <v>0.59389140271493213</v>
      </c>
      <c r="I20" s="151">
        <v>66</v>
      </c>
      <c r="J20" s="150">
        <f t="shared" si="4"/>
        <v>1.8665158371040724</v>
      </c>
    </row>
    <row r="21" spans="3:10" ht="19.5" customHeight="1" x14ac:dyDescent="0.25">
      <c r="C21" s="368" t="s">
        <v>24</v>
      </c>
      <c r="D21" s="141" t="s">
        <v>25</v>
      </c>
      <c r="E21" s="142">
        <f t="shared" si="1"/>
        <v>88</v>
      </c>
      <c r="F21" s="143">
        <f t="shared" si="2"/>
        <v>2.4886877828054299</v>
      </c>
      <c r="G21" s="144">
        <v>45</v>
      </c>
      <c r="H21" s="145">
        <f t="shared" si="3"/>
        <v>1.2726244343891402</v>
      </c>
      <c r="I21" s="147">
        <v>43</v>
      </c>
      <c r="J21" s="145">
        <f t="shared" si="4"/>
        <v>1.2160633484162897</v>
      </c>
    </row>
    <row r="22" spans="3:10" ht="18.75" customHeight="1" x14ac:dyDescent="0.25">
      <c r="C22" s="369"/>
      <c r="D22" s="146" t="s">
        <v>69</v>
      </c>
      <c r="E22" s="142">
        <f t="shared" si="1"/>
        <v>111</v>
      </c>
      <c r="F22" s="143">
        <f t="shared" si="2"/>
        <v>3.1391402714932126</v>
      </c>
      <c r="G22" s="144">
        <v>52</v>
      </c>
      <c r="H22" s="145">
        <f t="shared" si="3"/>
        <v>1.4705882352941175</v>
      </c>
      <c r="I22" s="147">
        <v>59</v>
      </c>
      <c r="J22" s="145">
        <f t="shared" si="4"/>
        <v>1.6685520361990951</v>
      </c>
    </row>
    <row r="23" spans="3:10" ht="16.5" customHeight="1" x14ac:dyDescent="0.25">
      <c r="C23" s="369"/>
      <c r="D23" s="146" t="s">
        <v>70</v>
      </c>
      <c r="E23" s="142">
        <f t="shared" si="1"/>
        <v>55</v>
      </c>
      <c r="F23" s="143">
        <f t="shared" si="2"/>
        <v>1.5554298642533937</v>
      </c>
      <c r="G23" s="147">
        <v>20</v>
      </c>
      <c r="H23" s="145">
        <f t="shared" si="3"/>
        <v>0.56561085972850678</v>
      </c>
      <c r="I23" s="147">
        <v>35</v>
      </c>
      <c r="J23" s="145">
        <f t="shared" si="4"/>
        <v>0.9898190045248868</v>
      </c>
    </row>
    <row r="24" spans="3:10" ht="14.25" customHeight="1" x14ac:dyDescent="0.25">
      <c r="C24" s="370"/>
      <c r="D24" s="148" t="s">
        <v>27</v>
      </c>
      <c r="E24" s="149">
        <f t="shared" si="1"/>
        <v>29</v>
      </c>
      <c r="F24" s="150">
        <f t="shared" si="2"/>
        <v>0.82013574660633493</v>
      </c>
      <c r="G24" s="151">
        <v>6</v>
      </c>
      <c r="H24" s="150">
        <f t="shared" si="3"/>
        <v>0.16968325791855204</v>
      </c>
      <c r="I24" s="151">
        <v>23</v>
      </c>
      <c r="J24" s="150">
        <f t="shared" si="4"/>
        <v>0.65045248868778283</v>
      </c>
    </row>
    <row r="25" spans="3:10" ht="25.5" x14ac:dyDescent="0.25">
      <c r="C25" s="368" t="s">
        <v>79</v>
      </c>
      <c r="D25" s="153" t="s">
        <v>29</v>
      </c>
      <c r="E25" s="142">
        <f t="shared" si="1"/>
        <v>43</v>
      </c>
      <c r="F25" s="143">
        <f t="shared" si="2"/>
        <v>1.2160633484162897</v>
      </c>
      <c r="G25" s="144">
        <v>16</v>
      </c>
      <c r="H25" s="145">
        <f t="shared" si="3"/>
        <v>0.45248868778280549</v>
      </c>
      <c r="I25" s="147">
        <v>27</v>
      </c>
      <c r="J25" s="145">
        <f t="shared" si="4"/>
        <v>0.76357466063348411</v>
      </c>
    </row>
    <row r="26" spans="3:10" ht="30" customHeight="1" x14ac:dyDescent="0.25">
      <c r="C26" s="369"/>
      <c r="D26" s="154" t="s">
        <v>30</v>
      </c>
      <c r="E26" s="142">
        <f t="shared" si="1"/>
        <v>80</v>
      </c>
      <c r="F26" s="143">
        <f t="shared" si="2"/>
        <v>2.2624434389140271</v>
      </c>
      <c r="G26" s="144">
        <v>22</v>
      </c>
      <c r="H26" s="145">
        <f t="shared" si="3"/>
        <v>0.62217194570135748</v>
      </c>
      <c r="I26" s="147">
        <v>58</v>
      </c>
      <c r="J26" s="145">
        <f t="shared" si="4"/>
        <v>1.6402714932126699</v>
      </c>
    </row>
    <row r="27" spans="3:10" ht="19.5" customHeight="1" x14ac:dyDescent="0.25">
      <c r="C27" s="369"/>
      <c r="D27" s="146" t="s">
        <v>31</v>
      </c>
      <c r="E27" s="142">
        <f t="shared" si="1"/>
        <v>97</v>
      </c>
      <c r="F27" s="143">
        <f t="shared" si="2"/>
        <v>2.7432126696832579</v>
      </c>
      <c r="G27" s="144">
        <v>46</v>
      </c>
      <c r="H27" s="145">
        <f t="shared" si="3"/>
        <v>1.3009049773755657</v>
      </c>
      <c r="I27" s="147">
        <v>51</v>
      </c>
      <c r="J27" s="145">
        <f t="shared" si="4"/>
        <v>1.4423076923076923</v>
      </c>
    </row>
    <row r="28" spans="3:10" ht="15.75" customHeight="1" x14ac:dyDescent="0.25">
      <c r="C28" s="369"/>
      <c r="D28" s="146" t="s">
        <v>32</v>
      </c>
      <c r="E28" s="142">
        <f t="shared" si="1"/>
        <v>0</v>
      </c>
      <c r="F28" s="143">
        <f t="shared" si="2"/>
        <v>0</v>
      </c>
      <c r="G28" s="144">
        <v>0</v>
      </c>
      <c r="H28" s="145">
        <f t="shared" si="3"/>
        <v>0</v>
      </c>
      <c r="I28" s="147">
        <v>0</v>
      </c>
      <c r="J28" s="145">
        <f t="shared" si="4"/>
        <v>0</v>
      </c>
    </row>
    <row r="29" spans="3:10" ht="17.25" customHeight="1" x14ac:dyDescent="0.25">
      <c r="C29" s="370"/>
      <c r="D29" s="148" t="s">
        <v>33</v>
      </c>
      <c r="E29" s="149">
        <f t="shared" si="1"/>
        <v>0</v>
      </c>
      <c r="F29" s="150">
        <f t="shared" si="2"/>
        <v>0</v>
      </c>
      <c r="G29" s="151">
        <v>0</v>
      </c>
      <c r="H29" s="150">
        <f t="shared" si="3"/>
        <v>0</v>
      </c>
      <c r="I29" s="151">
        <v>0</v>
      </c>
      <c r="J29" s="150">
        <f t="shared" si="4"/>
        <v>0</v>
      </c>
    </row>
    <row r="30" spans="3:10" x14ac:dyDescent="0.25">
      <c r="C30" s="368" t="s">
        <v>34</v>
      </c>
      <c r="D30" s="141" t="s">
        <v>35</v>
      </c>
      <c r="E30" s="142">
        <f t="shared" si="1"/>
        <v>20</v>
      </c>
      <c r="F30" s="143">
        <f t="shared" si="2"/>
        <v>0.56561085972850678</v>
      </c>
      <c r="G30" s="144">
        <v>9</v>
      </c>
      <c r="H30" s="145">
        <f t="shared" si="3"/>
        <v>0.25452488687782804</v>
      </c>
      <c r="I30" s="147">
        <v>11</v>
      </c>
      <c r="J30" s="145">
        <f t="shared" si="4"/>
        <v>0.31108597285067874</v>
      </c>
    </row>
    <row r="31" spans="3:10" ht="15" customHeight="1" x14ac:dyDescent="0.25">
      <c r="C31" s="369"/>
      <c r="D31" s="146" t="s">
        <v>36</v>
      </c>
      <c r="E31" s="142">
        <f t="shared" si="1"/>
        <v>0</v>
      </c>
      <c r="F31" s="143">
        <f t="shared" si="2"/>
        <v>0</v>
      </c>
      <c r="G31" s="144">
        <v>0</v>
      </c>
      <c r="H31" s="145">
        <f t="shared" si="3"/>
        <v>0</v>
      </c>
      <c r="I31" s="147">
        <v>0</v>
      </c>
      <c r="J31" s="145">
        <f t="shared" si="4"/>
        <v>0</v>
      </c>
    </row>
    <row r="32" spans="3:10" x14ac:dyDescent="0.25">
      <c r="C32" s="369"/>
      <c r="D32" s="146" t="s">
        <v>37</v>
      </c>
      <c r="E32" s="142">
        <f t="shared" si="1"/>
        <v>0</v>
      </c>
      <c r="F32" s="143">
        <f t="shared" si="2"/>
        <v>0</v>
      </c>
      <c r="G32" s="144">
        <v>0</v>
      </c>
      <c r="H32" s="145">
        <f t="shared" si="3"/>
        <v>0</v>
      </c>
      <c r="I32" s="147">
        <v>0</v>
      </c>
      <c r="J32" s="145">
        <f t="shared" si="4"/>
        <v>0</v>
      </c>
    </row>
    <row r="33" spans="3:10" ht="16.5" customHeight="1" x14ac:dyDescent="0.25">
      <c r="C33" s="369"/>
      <c r="D33" s="146" t="s">
        <v>38</v>
      </c>
      <c r="E33" s="142">
        <f t="shared" si="1"/>
        <v>82</v>
      </c>
      <c r="F33" s="143">
        <f t="shared" si="2"/>
        <v>2.319004524886878</v>
      </c>
      <c r="G33" s="147">
        <v>32</v>
      </c>
      <c r="H33" s="143">
        <f t="shared" si="3"/>
        <v>0.90497737556561098</v>
      </c>
      <c r="I33" s="147">
        <v>50</v>
      </c>
      <c r="J33" s="143">
        <f t="shared" si="4"/>
        <v>1.4140271493212671</v>
      </c>
    </row>
    <row r="34" spans="3:10" ht="14.25" customHeight="1" x14ac:dyDescent="0.25">
      <c r="C34" s="370"/>
      <c r="D34" s="148" t="s">
        <v>39</v>
      </c>
      <c r="E34" s="149">
        <f t="shared" si="1"/>
        <v>91</v>
      </c>
      <c r="F34" s="150">
        <f t="shared" si="2"/>
        <v>2.5735294117647056</v>
      </c>
      <c r="G34" s="151">
        <v>33</v>
      </c>
      <c r="H34" s="150">
        <f t="shared" si="3"/>
        <v>0.93325791855203621</v>
      </c>
      <c r="I34" s="151">
        <v>58</v>
      </c>
      <c r="J34" s="150">
        <f t="shared" si="4"/>
        <v>1.6402714932126699</v>
      </c>
    </row>
    <row r="35" spans="3:10" ht="16.5" customHeight="1" x14ac:dyDescent="0.25">
      <c r="C35" s="368" t="s">
        <v>40</v>
      </c>
      <c r="D35" s="141" t="s">
        <v>41</v>
      </c>
      <c r="E35" s="142">
        <f t="shared" si="1"/>
        <v>0</v>
      </c>
      <c r="F35" s="143">
        <v>0</v>
      </c>
      <c r="G35" s="144">
        <v>0</v>
      </c>
      <c r="H35" s="145">
        <f t="shared" si="3"/>
        <v>0</v>
      </c>
      <c r="I35" s="147">
        <v>0</v>
      </c>
      <c r="J35" s="145">
        <f>(I35/$E$8)*100</f>
        <v>0</v>
      </c>
    </row>
    <row r="36" spans="3:10" ht="15" customHeight="1" x14ac:dyDescent="0.25">
      <c r="C36" s="369"/>
      <c r="D36" s="146" t="s">
        <v>42</v>
      </c>
      <c r="E36" s="142">
        <f t="shared" si="1"/>
        <v>12</v>
      </c>
      <c r="F36" s="143">
        <f t="shared" si="2"/>
        <v>0.33936651583710409</v>
      </c>
      <c r="G36" s="147">
        <v>5</v>
      </c>
      <c r="H36" s="145">
        <f t="shared" si="3"/>
        <v>0.14140271493212669</v>
      </c>
      <c r="I36" s="147">
        <v>7</v>
      </c>
      <c r="J36" s="145">
        <f t="shared" si="4"/>
        <v>0.19796380090497737</v>
      </c>
    </row>
    <row r="37" spans="3:10" x14ac:dyDescent="0.25">
      <c r="C37" s="370"/>
      <c r="D37" s="148" t="s">
        <v>43</v>
      </c>
      <c r="E37" s="149">
        <f t="shared" si="1"/>
        <v>731</v>
      </c>
      <c r="F37" s="150">
        <f t="shared" si="2"/>
        <v>20.673076923076923</v>
      </c>
      <c r="G37" s="151">
        <v>300</v>
      </c>
      <c r="H37" s="150">
        <f t="shared" si="3"/>
        <v>8.4841628959276019</v>
      </c>
      <c r="I37" s="151">
        <v>431</v>
      </c>
      <c r="J37" s="150">
        <f t="shared" si="4"/>
        <v>12.188914027149321</v>
      </c>
    </row>
    <row r="38" spans="3:10" x14ac:dyDescent="0.25">
      <c r="C38" s="368" t="s">
        <v>44</v>
      </c>
      <c r="D38" s="141" t="s">
        <v>45</v>
      </c>
      <c r="E38" s="142">
        <f t="shared" si="1"/>
        <v>0</v>
      </c>
      <c r="F38" s="143">
        <f t="shared" si="2"/>
        <v>0</v>
      </c>
      <c r="G38" s="144">
        <v>0</v>
      </c>
      <c r="H38" s="145">
        <f t="shared" si="3"/>
        <v>0</v>
      </c>
      <c r="I38" s="147">
        <v>0</v>
      </c>
      <c r="J38" s="145">
        <f t="shared" si="4"/>
        <v>0</v>
      </c>
    </row>
    <row r="39" spans="3:10" ht="18.75" customHeight="1" x14ac:dyDescent="0.25">
      <c r="C39" s="369"/>
      <c r="D39" s="146" t="s">
        <v>46</v>
      </c>
      <c r="E39" s="142">
        <f t="shared" si="1"/>
        <v>0</v>
      </c>
      <c r="F39" s="143">
        <f t="shared" si="2"/>
        <v>0</v>
      </c>
      <c r="G39" s="144">
        <v>0</v>
      </c>
      <c r="H39" s="145">
        <f t="shared" si="3"/>
        <v>0</v>
      </c>
      <c r="I39" s="147">
        <v>0</v>
      </c>
      <c r="J39" s="145">
        <f t="shared" si="4"/>
        <v>0</v>
      </c>
    </row>
    <row r="40" spans="3:10" x14ac:dyDescent="0.25">
      <c r="C40" s="369"/>
      <c r="D40" s="146" t="s">
        <v>47</v>
      </c>
      <c r="E40" s="142">
        <f t="shared" si="1"/>
        <v>0</v>
      </c>
      <c r="F40" s="143">
        <f t="shared" si="2"/>
        <v>0</v>
      </c>
      <c r="G40" s="147">
        <v>0</v>
      </c>
      <c r="H40" s="145">
        <f t="shared" si="3"/>
        <v>0</v>
      </c>
      <c r="I40" s="147">
        <v>0</v>
      </c>
      <c r="J40" s="145">
        <f t="shared" si="4"/>
        <v>0</v>
      </c>
    </row>
    <row r="41" spans="3:10" ht="18.75" customHeight="1" x14ac:dyDescent="0.25">
      <c r="C41" s="370"/>
      <c r="D41" s="148" t="s">
        <v>48</v>
      </c>
      <c r="E41" s="149">
        <f t="shared" si="1"/>
        <v>0</v>
      </c>
      <c r="F41" s="150">
        <f t="shared" si="2"/>
        <v>0</v>
      </c>
      <c r="G41" s="151">
        <v>0</v>
      </c>
      <c r="H41" s="150">
        <f t="shared" si="3"/>
        <v>0</v>
      </c>
      <c r="I41" s="151">
        <v>0</v>
      </c>
      <c r="J41" s="150">
        <f t="shared" si="4"/>
        <v>0</v>
      </c>
    </row>
    <row r="42" spans="3:10" ht="16.5" customHeight="1" x14ac:dyDescent="0.25">
      <c r="C42" s="368" t="s">
        <v>49</v>
      </c>
      <c r="D42" s="141" t="s">
        <v>50</v>
      </c>
      <c r="E42" s="142">
        <f t="shared" si="1"/>
        <v>37</v>
      </c>
      <c r="F42" s="143">
        <f t="shared" si="2"/>
        <v>1.0463800904977374</v>
      </c>
      <c r="G42" s="144">
        <v>10</v>
      </c>
      <c r="H42" s="145">
        <f t="shared" si="3"/>
        <v>0.28280542986425339</v>
      </c>
      <c r="I42" s="147">
        <v>27</v>
      </c>
      <c r="J42" s="145">
        <f t="shared" si="4"/>
        <v>0.76357466063348411</v>
      </c>
    </row>
    <row r="43" spans="3:10" ht="16.5" customHeight="1" x14ac:dyDescent="0.25">
      <c r="C43" s="369"/>
      <c r="D43" s="146" t="s">
        <v>51</v>
      </c>
      <c r="E43" s="142">
        <f t="shared" si="1"/>
        <v>0</v>
      </c>
      <c r="F43" s="143">
        <f t="shared" si="2"/>
        <v>0</v>
      </c>
      <c r="G43" s="147">
        <v>0</v>
      </c>
      <c r="H43" s="143">
        <f t="shared" si="3"/>
        <v>0</v>
      </c>
      <c r="I43" s="147">
        <v>0</v>
      </c>
      <c r="J43" s="143">
        <f t="shared" si="4"/>
        <v>0</v>
      </c>
    </row>
    <row r="44" spans="3:10" ht="14.25" customHeight="1" x14ac:dyDescent="0.25">
      <c r="C44" s="370"/>
      <c r="D44" s="155" t="s">
        <v>52</v>
      </c>
      <c r="E44" s="149">
        <f t="shared" si="1"/>
        <v>1</v>
      </c>
      <c r="F44" s="150">
        <f t="shared" si="2"/>
        <v>2.8280542986425343E-2</v>
      </c>
      <c r="G44" s="151">
        <v>1</v>
      </c>
      <c r="H44" s="150">
        <f t="shared" si="3"/>
        <v>2.8280542986425343E-2</v>
      </c>
      <c r="I44" s="151">
        <v>0</v>
      </c>
      <c r="J44" s="150">
        <f t="shared" si="4"/>
        <v>0</v>
      </c>
    </row>
    <row r="45" spans="3:10" ht="17.25" customHeight="1" x14ac:dyDescent="0.25">
      <c r="C45" s="368" t="s">
        <v>53</v>
      </c>
      <c r="D45" s="146" t="s">
        <v>54</v>
      </c>
      <c r="E45" s="142">
        <f t="shared" si="1"/>
        <v>65</v>
      </c>
      <c r="F45" s="143">
        <f t="shared" si="2"/>
        <v>1.8382352941176472</v>
      </c>
      <c r="G45" s="144">
        <v>49</v>
      </c>
      <c r="H45" s="145">
        <f t="shared" si="3"/>
        <v>1.3857466063348416</v>
      </c>
      <c r="I45" s="147">
        <v>16</v>
      </c>
      <c r="J45" s="145">
        <f t="shared" si="4"/>
        <v>0.45248868778280549</v>
      </c>
    </row>
    <row r="46" spans="3:10" x14ac:dyDescent="0.25">
      <c r="C46" s="369"/>
      <c r="D46" s="146" t="s">
        <v>55</v>
      </c>
      <c r="E46" s="142">
        <f t="shared" si="1"/>
        <v>319</v>
      </c>
      <c r="F46" s="143">
        <f t="shared" si="2"/>
        <v>9.0214932126696823</v>
      </c>
      <c r="G46" s="144">
        <v>111</v>
      </c>
      <c r="H46" s="145">
        <f t="shared" si="3"/>
        <v>3.1391402714932126</v>
      </c>
      <c r="I46" s="147">
        <v>208</v>
      </c>
      <c r="J46" s="145">
        <f t="shared" si="4"/>
        <v>5.8823529411764701</v>
      </c>
    </row>
    <row r="47" spans="3:10" ht="13.5" customHeight="1" x14ac:dyDescent="0.25">
      <c r="C47" s="369"/>
      <c r="D47" s="146" t="s">
        <v>56</v>
      </c>
      <c r="E47" s="142">
        <f t="shared" si="1"/>
        <v>0</v>
      </c>
      <c r="F47" s="143">
        <f t="shared" si="2"/>
        <v>0</v>
      </c>
      <c r="G47" s="144">
        <v>0</v>
      </c>
      <c r="H47" s="145">
        <f t="shared" si="3"/>
        <v>0</v>
      </c>
      <c r="I47" s="147">
        <v>0</v>
      </c>
      <c r="J47" s="145">
        <f t="shared" si="4"/>
        <v>0</v>
      </c>
    </row>
    <row r="48" spans="3:10" x14ac:dyDescent="0.25">
      <c r="C48" s="370"/>
      <c r="D48" s="148" t="s">
        <v>57</v>
      </c>
      <c r="E48" s="142">
        <f t="shared" si="1"/>
        <v>0</v>
      </c>
      <c r="F48" s="143">
        <f t="shared" si="2"/>
        <v>0</v>
      </c>
      <c r="G48" s="151">
        <v>0</v>
      </c>
      <c r="H48" s="145">
        <f t="shared" si="3"/>
        <v>0</v>
      </c>
      <c r="I48" s="151">
        <v>0</v>
      </c>
      <c r="J48" s="145">
        <f t="shared" si="4"/>
        <v>0</v>
      </c>
    </row>
    <row r="49" spans="3:10" ht="15" customHeight="1" x14ac:dyDescent="0.25">
      <c r="C49" s="363" t="s">
        <v>164</v>
      </c>
      <c r="D49" s="363"/>
      <c r="E49" s="363"/>
      <c r="F49" s="363"/>
      <c r="G49" s="363"/>
      <c r="H49" s="363"/>
      <c r="I49" s="363"/>
      <c r="J49" s="363"/>
    </row>
  </sheetData>
  <mergeCells count="18">
    <mergeCell ref="C49:J49"/>
    <mergeCell ref="C8:D8"/>
    <mergeCell ref="C9:C11"/>
    <mergeCell ref="C12:C17"/>
    <mergeCell ref="C18:C20"/>
    <mergeCell ref="C21:C24"/>
    <mergeCell ref="C25:C29"/>
    <mergeCell ref="C30:C34"/>
    <mergeCell ref="C35:C37"/>
    <mergeCell ref="C38:C41"/>
    <mergeCell ref="C42:C44"/>
    <mergeCell ref="C45:C48"/>
    <mergeCell ref="C3:J4"/>
    <mergeCell ref="C5:D7"/>
    <mergeCell ref="G5:J5"/>
    <mergeCell ref="E6:F6"/>
    <mergeCell ref="G6:H6"/>
    <mergeCell ref="I6: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Establec, Trab y Emp Regist</vt:lpstr>
      <vt:lpstr>Inspección 1</vt:lpstr>
      <vt:lpstr>Inspección 2</vt:lpstr>
      <vt:lpstr>Inspección 3</vt:lpstr>
      <vt:lpstr>Inspección 4</vt:lpstr>
      <vt:lpstr>Higiene y Seguridad 1</vt:lpstr>
      <vt:lpstr>Higiene y Seguridad 2</vt:lpstr>
      <vt:lpstr>Higiene y Seguridad 3</vt:lpstr>
      <vt:lpstr>Asistencia Judicial 1</vt:lpstr>
      <vt:lpstr>Asistencia Judicial 2</vt:lpstr>
      <vt:lpstr>Asistencia Judicial 3</vt:lpstr>
      <vt:lpstr>Asistencia Judicial 4</vt:lpstr>
      <vt:lpstr>Trabajo Infantil 1</vt:lpstr>
      <vt:lpstr>Trabajo Infantil 2</vt:lpstr>
      <vt:lpstr>Trabajo Infantil 3</vt:lpstr>
      <vt:lpstr>Mediación 1</vt:lpstr>
      <vt:lpstr>Mediación 2</vt:lpstr>
      <vt:lpstr>Mediación 3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Angeline Castillo</dc:creator>
  <cp:lastModifiedBy>Ada Ysabel Valenzuela Guerrero</cp:lastModifiedBy>
  <dcterms:created xsi:type="dcterms:W3CDTF">2023-04-21T18:07:32Z</dcterms:created>
  <dcterms:modified xsi:type="dcterms:W3CDTF">2023-04-24T13:45:32Z</dcterms:modified>
</cp:coreProperties>
</file>